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32760" windowWidth="10245" windowHeight="8865" activeTab="0"/>
  </bookViews>
  <sheets>
    <sheet name="入力ｼｰﾄ" sheetId="1" r:id="rId1"/>
    <sheet name="申込書" sheetId="2" state="hidden" r:id="rId2"/>
    <sheet name="ｵｰﾀﾞｰ用紙" sheetId="3" state="hidden" r:id="rId3"/>
    <sheet name="定数表" sheetId="4" state="hidden" r:id="rId4"/>
  </sheets>
  <definedNames>
    <definedName name="_xlnm.Print_Area" localSheetId="2">'ｵｰﾀﾞｰ用紙'!$B$3:$I$56</definedName>
    <definedName name="_xlnm.Print_Area" localSheetId="1">'申込書'!$B$3:$I$56</definedName>
    <definedName name="_xlnm.Print_Area" localSheetId="0">'入力ｼｰﾄ'!$B$13:$J$38</definedName>
    <definedName name="_xlnm.Print_Titles" localSheetId="0">'入力ｼｰﾄ'!$7:$9</definedName>
    <definedName name="学校">'定数表'!$A$2:$F$49</definedName>
    <definedName name="校名">'定数表'!$G$2:$G$51</definedName>
  </definedNames>
  <calcPr fullCalcOnLoad="1"/>
</workbook>
</file>

<file path=xl/sharedStrings.xml><?xml version="1.0" encoding="utf-8"?>
<sst xmlns="http://schemas.openxmlformats.org/spreadsheetml/2006/main" count="448" uniqueCount="313">
  <si>
    <t>学校</t>
  </si>
  <si>
    <t>学年</t>
  </si>
  <si>
    <t>性</t>
  </si>
  <si>
    <t>ｺｰﾄﾞ</t>
  </si>
  <si>
    <t>DB</t>
  </si>
  <si>
    <t>N1</t>
  </si>
  <si>
    <t>N2</t>
  </si>
  <si>
    <t>KC</t>
  </si>
  <si>
    <t>41</t>
  </si>
  <si>
    <t>N3</t>
  </si>
  <si>
    <t>伊　商</t>
  </si>
  <si>
    <t>佐　西</t>
  </si>
  <si>
    <t>佐　北</t>
  </si>
  <si>
    <t>佐　東</t>
  </si>
  <si>
    <t>唐　東</t>
  </si>
  <si>
    <t>唐　西</t>
  </si>
  <si>
    <t>厳　木</t>
  </si>
  <si>
    <t>伊万里</t>
  </si>
  <si>
    <t>小　城</t>
  </si>
  <si>
    <t>牛　津</t>
  </si>
  <si>
    <t>武　雄</t>
  </si>
  <si>
    <t>鹿　島</t>
  </si>
  <si>
    <t>鳥　栖</t>
  </si>
  <si>
    <t>三養基</t>
  </si>
  <si>
    <t>神　埼</t>
  </si>
  <si>
    <t>白　石</t>
  </si>
  <si>
    <t>太　良</t>
  </si>
  <si>
    <t>伊　農</t>
  </si>
  <si>
    <t>佐　農</t>
  </si>
  <si>
    <t>佐　工</t>
  </si>
  <si>
    <t>鳥　工</t>
  </si>
  <si>
    <t>有　工</t>
  </si>
  <si>
    <t>唐　工</t>
  </si>
  <si>
    <t>塩　工</t>
  </si>
  <si>
    <t>佐　商</t>
  </si>
  <si>
    <t>唐　商</t>
  </si>
  <si>
    <t>杵　商</t>
  </si>
  <si>
    <t>鳥　商</t>
  </si>
  <si>
    <t>鹿　実</t>
  </si>
  <si>
    <t>致遠館</t>
  </si>
  <si>
    <t>龍　谷</t>
  </si>
  <si>
    <t>清　和</t>
  </si>
  <si>
    <t>佐女子</t>
  </si>
  <si>
    <t>佐学園</t>
  </si>
  <si>
    <t>弘学館</t>
  </si>
  <si>
    <t>東明館</t>
  </si>
  <si>
    <t>高志館</t>
  </si>
  <si>
    <t>敬　徳</t>
  </si>
  <si>
    <t>神埼清明高等学校</t>
  </si>
  <si>
    <t>清　明</t>
  </si>
  <si>
    <t>なし</t>
  </si>
  <si>
    <t>ファイル名</t>
  </si>
  <si>
    <t>フォルダ名</t>
  </si>
  <si>
    <t>シート名</t>
  </si>
  <si>
    <t>鳥栖高等学校</t>
  </si>
  <si>
    <t>鳥栖高校</t>
  </si>
  <si>
    <t>鳥栖工業</t>
  </si>
  <si>
    <t>鳥栖商業</t>
  </si>
  <si>
    <t>三養基高等学校</t>
  </si>
  <si>
    <t>三養基高</t>
  </si>
  <si>
    <t>神埼高等学校</t>
  </si>
  <si>
    <t>神埼高校</t>
  </si>
  <si>
    <t>神埼清明</t>
  </si>
  <si>
    <t>佐賀東高等学校</t>
  </si>
  <si>
    <t>佐賀東高</t>
  </si>
  <si>
    <t>佐賀西高等学校</t>
  </si>
  <si>
    <t>佐賀西高</t>
  </si>
  <si>
    <t>佐賀北高等学校</t>
  </si>
  <si>
    <t>佐賀北高</t>
  </si>
  <si>
    <t>佐賀工業</t>
  </si>
  <si>
    <t>佐賀商業</t>
  </si>
  <si>
    <t>高志館高等学校</t>
  </si>
  <si>
    <t>高志館高</t>
  </si>
  <si>
    <t>小城高等学校</t>
  </si>
  <si>
    <t>小城高校</t>
  </si>
  <si>
    <t>牛津高等学校</t>
  </si>
  <si>
    <t>牛津高校</t>
  </si>
  <si>
    <t>唐津西高等学校</t>
  </si>
  <si>
    <t>唐津西高</t>
  </si>
  <si>
    <t>唐津南高等学校</t>
  </si>
  <si>
    <t>唐津南高</t>
  </si>
  <si>
    <t>唐津東高等学校</t>
  </si>
  <si>
    <t>唐津東高</t>
  </si>
  <si>
    <t>唐津商業</t>
  </si>
  <si>
    <t>唐津工業</t>
  </si>
  <si>
    <t>厳木高等学校</t>
  </si>
  <si>
    <t>厳木高校</t>
  </si>
  <si>
    <t>伊万里高等学校</t>
  </si>
  <si>
    <t>伊万里高</t>
  </si>
  <si>
    <t>伊万里商</t>
  </si>
  <si>
    <t>ｲﾏﾘ ﾉｳﾘﾝｺｳ</t>
  </si>
  <si>
    <t>伊万里農林高等学校</t>
  </si>
  <si>
    <t>伊万里農</t>
  </si>
  <si>
    <t>有田工業</t>
  </si>
  <si>
    <t>武雄高等学校</t>
  </si>
  <si>
    <t>武雄高校</t>
  </si>
  <si>
    <t>白石高等学校</t>
  </si>
  <si>
    <t>白石高校</t>
  </si>
  <si>
    <t>佐賀農業</t>
  </si>
  <si>
    <t>杵島商業</t>
  </si>
  <si>
    <t>鹿島高等学校</t>
  </si>
  <si>
    <t>鹿島高校</t>
  </si>
  <si>
    <t>ｶｼﾏ ｼﾞﾂｷﾞｮｳｺｳ</t>
  </si>
  <si>
    <t>鹿島実業高等学校</t>
  </si>
  <si>
    <t>鹿島実業</t>
  </si>
  <si>
    <t>太良高等学校</t>
  </si>
  <si>
    <t>太良高校</t>
  </si>
  <si>
    <t>塩田工業</t>
  </si>
  <si>
    <t>龍谷高等学校</t>
  </si>
  <si>
    <t>龍谷高校</t>
  </si>
  <si>
    <t>佐賀学園高等学校</t>
  </si>
  <si>
    <t>佐賀学園</t>
  </si>
  <si>
    <t>佐賀清和高等学校</t>
  </si>
  <si>
    <t>佐賀清和</t>
  </si>
  <si>
    <t>ｻｶﾞｼﾞｮﾀﾝﾀﾞｲﾌｿﾞｸ</t>
  </si>
  <si>
    <t>佐賀女子</t>
  </si>
  <si>
    <t>敬徳高等学校</t>
  </si>
  <si>
    <t>敬徳高校</t>
  </si>
  <si>
    <t>致遠館高等学校</t>
  </si>
  <si>
    <t>致遠館高</t>
  </si>
  <si>
    <t>東明館高等学校</t>
  </si>
  <si>
    <t>東明館高</t>
  </si>
  <si>
    <t>弘学館高等学校</t>
  </si>
  <si>
    <t>弘学館高</t>
  </si>
  <si>
    <t>佐賀県立鳥栖高等学校</t>
  </si>
  <si>
    <t>佐賀県立鳥栖工業高等学校</t>
  </si>
  <si>
    <t>佐賀県立鳥栖商業高等学校</t>
  </si>
  <si>
    <t>佐賀県立三養基高等学校</t>
  </si>
  <si>
    <t>佐賀県立神埼高等学校</t>
  </si>
  <si>
    <t>佐賀県立神埼清明高等学校</t>
  </si>
  <si>
    <t>佐賀県立佐賀東高等学校</t>
  </si>
  <si>
    <t>佐賀県立佐賀西高等学校</t>
  </si>
  <si>
    <t>佐賀県立佐賀北高等学校</t>
  </si>
  <si>
    <t>佐賀県立佐賀工業高等学校</t>
  </si>
  <si>
    <t>佐賀県立佐賀商業高等学校</t>
  </si>
  <si>
    <t>佐賀県立高志館高等学校</t>
  </si>
  <si>
    <t>佐賀県立小城高等学校</t>
  </si>
  <si>
    <t>佐賀県立牛津高等学校</t>
  </si>
  <si>
    <t>佐賀県立唐津西高等学校</t>
  </si>
  <si>
    <t>佐賀県立唐津南高等学校</t>
  </si>
  <si>
    <t>佐賀県立唐津東高等学校</t>
  </si>
  <si>
    <t>佐賀県立唐津商業高等学校</t>
  </si>
  <si>
    <t>佐賀県立唐津工業高等学校</t>
  </si>
  <si>
    <t>佐賀県立厳木高等学校</t>
  </si>
  <si>
    <t>佐賀県立伊万里高等学校</t>
  </si>
  <si>
    <t>佐賀県立伊万里商業高等学校</t>
  </si>
  <si>
    <t>佐賀県立伊万里農林高等学校</t>
  </si>
  <si>
    <t>佐賀県立有田工業高等学校</t>
  </si>
  <si>
    <t>佐賀県立武雄高等学校</t>
  </si>
  <si>
    <t>佐賀県立白石高等学校</t>
  </si>
  <si>
    <t>佐賀県立佐賀農業高等学校</t>
  </si>
  <si>
    <t>佐賀県立杵島商業高等学校</t>
  </si>
  <si>
    <t>佐賀県立鹿島高等学校</t>
  </si>
  <si>
    <t>佐賀県立鹿島実業高等学校</t>
  </si>
  <si>
    <t>佐賀県立太良高等学校</t>
  </si>
  <si>
    <t>佐賀県立塩田工業高等学校</t>
  </si>
  <si>
    <t>番号</t>
  </si>
  <si>
    <t>ｱﾘﾀ ｺｳｷﾞｮｳ</t>
  </si>
  <si>
    <t>ｼｵﾀ ｺｳｷﾞｮｳ</t>
  </si>
  <si>
    <t>ｶﾗﾂ ｺｳｷﾞｮｳ</t>
  </si>
  <si>
    <t>ｶﾗﾂ ｼｮｳｷﾞｮｳ</t>
  </si>
  <si>
    <t>ｲﾏﾘ ｼｮｳｷﾞｮｳ</t>
  </si>
  <si>
    <t>ｷｼﾏ ｼｮｳｷﾞｮｳ</t>
  </si>
  <si>
    <t>ｻｶﾞ ﾉｳｷﾞｮｳ</t>
  </si>
  <si>
    <t>ｶｼﾏ ｺｳｺｳ</t>
  </si>
  <si>
    <t>ﾀﾗ ｺｳｺｳ</t>
  </si>
  <si>
    <t>ﾘｭｳｺｸ ｺｳｺｳ</t>
  </si>
  <si>
    <t>ｻｶﾞｶﾞｸｴﾝ ｺｳｺｳ</t>
  </si>
  <si>
    <t>ｻｶﾞｾｲﾜ ｺｳｺｳ</t>
  </si>
  <si>
    <t>ｹｲﾄｸ ｺｳｺｳ</t>
  </si>
  <si>
    <t>ﾁｴﾝｶﾝ ｺｳｺｳ</t>
  </si>
  <si>
    <t>ﾄｳﾒｲｶﾝ ｺｳｺｳ</t>
  </si>
  <si>
    <t>ｺｳｶﾞｸｶﾝ ｺｳｺｳ</t>
  </si>
  <si>
    <t>ｺｳｼｶﾝ ｺｳｺｳ</t>
  </si>
  <si>
    <t>ｵｷﾞ ｺｳｺｳ</t>
  </si>
  <si>
    <t>ｶﾗﾂﾆｼ ｺｳｺｳ</t>
  </si>
  <si>
    <t>ｶﾗﾂﾐﾅﾐ ｺｳｺｳ</t>
  </si>
  <si>
    <t>ｶﾗﾂﾋｶﾞｼ ｺｳｺｳ</t>
  </si>
  <si>
    <t>ｷｭｳﾗｷﾞ ｺｳｺｳ</t>
  </si>
  <si>
    <t>ｲﾏﾘ ｺｳｺｳ</t>
  </si>
  <si>
    <t>ﾀｹｵ ｺｳｺｳ</t>
  </si>
  <si>
    <t>ｼﾛｲｼ ｺｳｺｳ</t>
  </si>
  <si>
    <t>項　目</t>
  </si>
  <si>
    <t>定　　数</t>
  </si>
  <si>
    <t>ｼｰﾄ・ﾃﾞｰﾀ</t>
  </si>
  <si>
    <t>大会名</t>
  </si>
  <si>
    <t>男子データ入力表</t>
  </si>
  <si>
    <t>日</t>
  </si>
  <si>
    <t>定　　数</t>
  </si>
  <si>
    <t>項　目</t>
  </si>
  <si>
    <t>月</t>
  </si>
  <si>
    <t>年</t>
  </si>
  <si>
    <t>日付</t>
  </si>
  <si>
    <t>今日の日付データ</t>
  </si>
  <si>
    <t>年　度</t>
  </si>
  <si>
    <t>名の</t>
  </si>
  <si>
    <t>姓の</t>
  </si>
  <si>
    <t>ｺｰﾄﾞ</t>
  </si>
  <si>
    <t>佐賀県立ろう学校</t>
  </si>
  <si>
    <t>姓のみ</t>
  </si>
  <si>
    <t>(漢字)</t>
  </si>
  <si>
    <t>名のみ</t>
  </si>
  <si>
    <t>ﾄｽ ｺｳｺｳ</t>
  </si>
  <si>
    <t>ﾄｽ ｺｳｷﾞｮｳ</t>
  </si>
  <si>
    <t>鳥栖工業高等学校</t>
  </si>
  <si>
    <t>ﾄｽ ｼｮｳｷﾞｮｳ</t>
  </si>
  <si>
    <t>鳥栖商業高等学校</t>
  </si>
  <si>
    <t>ﾐﾔｷ ｺｳｺｳ</t>
  </si>
  <si>
    <t>ｶﾝｻﾞｷ ｺｳｺｳ</t>
  </si>
  <si>
    <t>ｶﾝｻﾞｷｾｲﾒｲ ｺｳｺｳ</t>
  </si>
  <si>
    <t>ｻｶﾞﾋｶﾞｼ ｺｳｺｳ</t>
  </si>
  <si>
    <t>ｻｶﾞﾆｼ ｺｳｺｳ</t>
  </si>
  <si>
    <t>ｻｶﾞｷﾀ ｺｳｺｳ</t>
  </si>
  <si>
    <t>ｻｶﾞ ｺｳｷﾞｮｳ</t>
  </si>
  <si>
    <t>佐賀工業高等学校</t>
  </si>
  <si>
    <t>ｻｶﾞ ｼｮｳｷﾞｮｳ</t>
  </si>
  <si>
    <t>佐賀商業高等学校</t>
  </si>
  <si>
    <t>ﾀｸ ｺｳｺｳ</t>
  </si>
  <si>
    <t>多久高等学校</t>
  </si>
  <si>
    <t>多　久</t>
  </si>
  <si>
    <t>多久高校</t>
  </si>
  <si>
    <t>佐賀県立多久高等学校</t>
  </si>
  <si>
    <t>ｳｼﾂﾞ ｺｳｺｳ</t>
  </si>
  <si>
    <t>唐　南</t>
  </si>
  <si>
    <t>唐津商業高等学校</t>
  </si>
  <si>
    <t>唐津工業高等学校</t>
  </si>
  <si>
    <t>ｶﾗﾂｾｲｼｮｳ ｺｳｺｳ</t>
  </si>
  <si>
    <t>唐津青翔高等学校</t>
  </si>
  <si>
    <t>唐青翔</t>
  </si>
  <si>
    <t>唐津青翔</t>
  </si>
  <si>
    <t>佐賀県立唐津青翔高等学校</t>
  </si>
  <si>
    <t>伊万里商業高等学校</t>
  </si>
  <si>
    <t>有田工業高等学校</t>
  </si>
  <si>
    <t>佐賀農業高等学校</t>
  </si>
  <si>
    <t>杵島商業高等学校</t>
  </si>
  <si>
    <t>塩田工業高等学校</t>
  </si>
  <si>
    <t>ｳﾚｼﾉ ｺｳｺｳ</t>
  </si>
  <si>
    <t>嬉野高等学校</t>
  </si>
  <si>
    <t>嬉　野</t>
  </si>
  <si>
    <t>嬉野高校</t>
  </si>
  <si>
    <t>佐賀県立嬉野高等学校</t>
  </si>
  <si>
    <t>ﾛｳｶﾞｯｺｳ</t>
  </si>
  <si>
    <t>ろう学</t>
  </si>
  <si>
    <t>ろう学校</t>
  </si>
  <si>
    <t>ﾎｸﾘｮｳ ｺｳｺｳ</t>
  </si>
  <si>
    <t>北陵高等学校</t>
  </si>
  <si>
    <t>北　陵</t>
  </si>
  <si>
    <t>北陵高校</t>
  </si>
  <si>
    <t>佐女短大附佐賀女子高校</t>
  </si>
  <si>
    <t>佐賀県立致遠館高等学校</t>
  </si>
  <si>
    <t>ｶﾗﾂｶｲｼﾞｮｳｷﾞｼﾞｭﾂ</t>
  </si>
  <si>
    <t>唐津海上技術学校</t>
  </si>
  <si>
    <t>唐海技</t>
  </si>
  <si>
    <t>唐津海技</t>
  </si>
  <si>
    <t>国立唐津海上技術学校</t>
  </si>
  <si>
    <t>学校を選んでください</t>
  </si>
  <si>
    <t>佐賀県高等学校駅伝競走大会</t>
  </si>
  <si>
    <t>秒以下</t>
  </si>
  <si>
    <t>5000m自己記録</t>
  </si>
  <si>
    <t>男子監督</t>
  </si>
  <si>
    <t>＊ 学校名を選択してください</t>
  </si>
  <si>
    <t>男子学校</t>
  </si>
  <si>
    <t>学 校 長</t>
  </si>
  <si>
    <t>分</t>
  </si>
  <si>
    <t>秒</t>
  </si>
  <si>
    <t>姓</t>
  </si>
  <si>
    <t>名</t>
  </si>
  <si>
    <t>女子データ入力表</t>
  </si>
  <si>
    <t>女子監督</t>
  </si>
  <si>
    <t>3000m自己記録</t>
  </si>
  <si>
    <t>学校名</t>
  </si>
  <si>
    <t>監督氏名</t>
  </si>
  <si>
    <t>区間</t>
  </si>
  <si>
    <t>高等学校</t>
  </si>
  <si>
    <t>学年</t>
  </si>
  <si>
    <t>選手氏名（ふりがな）</t>
  </si>
  <si>
    <t>５０００ｍ自己最高記録</t>
  </si>
  <si>
    <t>　男子佐賀県高等学校駅伝競走大会申込書</t>
  </si>
  <si>
    <t>１区</t>
  </si>
  <si>
    <t>２区</t>
  </si>
  <si>
    <t>３区</t>
  </si>
  <si>
    <t>４区</t>
  </si>
  <si>
    <t>５区</t>
  </si>
  <si>
    <t>６区</t>
  </si>
  <si>
    <t>７区</t>
  </si>
  <si>
    <t>補欠</t>
  </si>
  <si>
    <t>上記のとおり申し込み致します</t>
  </si>
  <si>
    <t>ナンバー
カード</t>
  </si>
  <si>
    <t>　女子佐賀県高等学校駅伝競走大会申込書</t>
  </si>
  <si>
    <t>３０００ｍ自己最高記録</t>
  </si>
  <si>
    <t>　男子佐賀県高等学校駅伝競走大会オーダー用紙</t>
  </si>
  <si>
    <t>　女子佐賀県高等学校駅伝競走大会オーダー用紙</t>
  </si>
  <si>
    <t>※ 監督会議受付に１部提出してください。（監督会議までに区間のみ変更ができる）</t>
  </si>
  <si>
    <r>
      <t>(ｵｰﾀﾞｰ</t>
    </r>
    <r>
      <rPr>
        <sz val="12"/>
        <rFont val="ＭＳ 明朝"/>
        <family val="1"/>
      </rPr>
      <t>)</t>
    </r>
  </si>
  <si>
    <t>年</t>
  </si>
  <si>
    <t>月</t>
  </si>
  <si>
    <t>日</t>
  </si>
  <si>
    <t>申し込み年月日</t>
  </si>
  <si>
    <t xml:space="preserve"> '</t>
  </si>
  <si>
    <t xml:space="preserve"> "</t>
  </si>
  <si>
    <t>早稲田</t>
  </si>
  <si>
    <t>ﾜｾﾀﾞｻｶﾞ</t>
  </si>
  <si>
    <t>早稲田佐賀</t>
  </si>
  <si>
    <t>早稲田佐賀高等学校</t>
  </si>
  <si>
    <t>No</t>
  </si>
  <si>
    <t>唐特支</t>
  </si>
  <si>
    <t>唐津特別支援学校</t>
  </si>
  <si>
    <t>佐賀県立唐津特別支援学校</t>
  </si>
  <si>
    <t>唐津特支</t>
  </si>
  <si>
    <t>ｶﾗﾂﾄｸﾍﾞﾂｼｴﾝ</t>
  </si>
  <si>
    <t>(ふりがな)</t>
  </si>
  <si>
    <t>吉田</t>
  </si>
  <si>
    <t>智博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</si>
</sst>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-411]ggge&quot;年&quot;"/>
  </numFmts>
  <fonts count="5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.5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8"/>
      <name val="ＭＳ 明朝"/>
      <family val="1"/>
    </font>
    <font>
      <b/>
      <sz val="18"/>
      <name val="ＭＳ ゴシック"/>
      <family val="3"/>
    </font>
    <font>
      <sz val="13"/>
      <name val="ＭＳ 明朝"/>
      <family val="1"/>
    </font>
    <font>
      <sz val="12"/>
      <name val="ＭＳ Ｐ明朝"/>
      <family val="1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8"/>
      <name val="Times New Roman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 applyNumberFormat="0" applyFill="0" applyBorder="0" applyAlignment="0" applyProtection="0"/>
    <xf numFmtId="1" fontId="2" fillId="0" borderId="0">
      <alignment/>
      <protection/>
    </xf>
    <xf numFmtId="0" fontId="5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5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 quotePrefix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quotePrefix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34" borderId="16" xfId="0" applyFont="1" applyFill="1" applyBorder="1" applyAlignment="1" applyProtection="1">
      <alignment horizontal="centerContinuous" vertical="center"/>
      <protection hidden="1"/>
    </xf>
    <xf numFmtId="0" fontId="12" fillId="34" borderId="17" xfId="0" applyFont="1" applyFill="1" applyBorder="1" applyAlignment="1" applyProtection="1">
      <alignment horizontal="centerContinuous" vertical="center"/>
      <protection hidden="1"/>
    </xf>
    <xf numFmtId="0" fontId="12" fillId="34" borderId="18" xfId="0" applyFont="1" applyFill="1" applyBorder="1" applyAlignment="1" applyProtection="1">
      <alignment horizontal="centerContinuous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 quotePrefix="1">
      <alignment horizontal="center" vertical="center"/>
      <protection hidden="1"/>
    </xf>
    <xf numFmtId="0" fontId="0" fillId="33" borderId="13" xfId="0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8" fontId="0" fillId="0" borderId="19" xfId="0" applyNumberForma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shrinkToFit="1"/>
      <protection hidden="1"/>
    </xf>
    <xf numFmtId="0" fontId="0" fillId="0" borderId="21" xfId="0" applyFont="1" applyBorder="1" applyAlignment="1" applyProtection="1">
      <alignment horizontal="center" vertical="center" shrinkToFit="1"/>
      <protection hidden="1"/>
    </xf>
    <xf numFmtId="0" fontId="0" fillId="0" borderId="22" xfId="0" applyFont="1" applyBorder="1" applyAlignment="1" applyProtection="1">
      <alignment horizontal="center" vertical="center" shrinkToFit="1"/>
      <protection hidden="1"/>
    </xf>
    <xf numFmtId="0" fontId="0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ont="1" applyBorder="1" applyAlignment="1" applyProtection="1">
      <alignment horizontal="centerContinuous" vertical="center" shrinkToFit="1"/>
      <protection hidden="1"/>
    </xf>
    <xf numFmtId="0" fontId="0" fillId="0" borderId="25" xfId="0" applyFont="1" applyBorder="1" applyAlignment="1" applyProtection="1">
      <alignment horizontal="centerContinuous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hidden="1"/>
    </xf>
    <xf numFmtId="0" fontId="0" fillId="0" borderId="28" xfId="0" applyFont="1" applyBorder="1" applyAlignment="1" applyProtection="1">
      <alignment horizontal="center" vertical="center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hidden="1"/>
    </xf>
    <xf numFmtId="1" fontId="0" fillId="0" borderId="30" xfId="0" applyNumberFormat="1" applyFont="1" applyBorder="1" applyAlignment="1" applyProtection="1">
      <alignment vertical="center" shrinkToFit="1"/>
      <protection hidden="1"/>
    </xf>
    <xf numFmtId="0" fontId="0" fillId="0" borderId="31" xfId="0" applyFont="1" applyBorder="1" applyAlignment="1" applyProtection="1">
      <alignment horizontal="center" vertical="center" shrinkToFit="1"/>
      <protection hidden="1"/>
    </xf>
    <xf numFmtId="0" fontId="0" fillId="0" borderId="32" xfId="0" applyFont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34" xfId="0" applyFont="1" applyBorder="1" applyAlignment="1" applyProtection="1">
      <alignment horizontal="center" vertical="center" shrinkToFit="1"/>
      <protection hidden="1"/>
    </xf>
    <xf numFmtId="0" fontId="0" fillId="0" borderId="35" xfId="0" applyFont="1" applyBorder="1" applyAlignment="1" applyProtection="1">
      <alignment horizontal="center" vertical="center" shrinkToFit="1"/>
      <protection hidden="1"/>
    </xf>
    <xf numFmtId="0" fontId="0" fillId="0" borderId="36" xfId="0" applyNumberFormat="1" applyFont="1" applyBorder="1" applyAlignment="1" applyProtection="1">
      <alignment horizontal="center" vertical="center" shrinkToFit="1"/>
      <protection hidden="1"/>
    </xf>
    <xf numFmtId="0" fontId="0" fillId="0" borderId="37" xfId="0" applyNumberFormat="1" applyFont="1" applyBorder="1" applyAlignment="1" applyProtection="1">
      <alignment horizontal="center" vertical="center" shrinkToFit="1"/>
      <protection hidden="1"/>
    </xf>
    <xf numFmtId="0" fontId="0" fillId="0" borderId="38" xfId="0" applyNumberFormat="1" applyFont="1" applyBorder="1" applyAlignment="1" applyProtection="1">
      <alignment horizontal="center" vertical="center" shrinkToFit="1"/>
      <protection hidden="1"/>
    </xf>
    <xf numFmtId="0" fontId="0" fillId="0" borderId="39" xfId="0" applyNumberFormat="1" applyFont="1" applyBorder="1" applyAlignment="1" applyProtection="1">
      <alignment horizontal="center" vertical="center" shrinkToFit="1"/>
      <protection hidden="1"/>
    </xf>
    <xf numFmtId="0" fontId="0" fillId="0" borderId="40" xfId="0" applyNumberFormat="1" applyFont="1" applyBorder="1" applyAlignment="1" applyProtection="1">
      <alignment horizontal="center" vertical="center" shrinkToFit="1"/>
      <protection hidden="1"/>
    </xf>
    <xf numFmtId="0" fontId="0" fillId="0" borderId="41" xfId="0" applyNumberFormat="1" applyFont="1" applyBorder="1" applyAlignment="1" applyProtection="1">
      <alignment horizontal="center" vertical="center" shrinkToFit="1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 quotePrefix="1">
      <alignment vertical="center"/>
      <protection hidden="1"/>
    </xf>
    <xf numFmtId="0" fontId="12" fillId="0" borderId="0" xfId="0" applyFont="1" applyBorder="1" applyAlignment="1" applyProtection="1" quotePrefix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NumberFormat="1" applyFont="1" applyFill="1" applyBorder="1" applyAlignment="1" applyProtection="1">
      <alignment vertical="center"/>
      <protection hidden="1"/>
    </xf>
    <xf numFmtId="0" fontId="0" fillId="36" borderId="0" xfId="0" applyNumberFormat="1" applyFont="1" applyFill="1" applyBorder="1" applyAlignment="1" applyProtection="1">
      <alignment vertical="center"/>
      <protection hidden="1"/>
    </xf>
    <xf numFmtId="0" fontId="0" fillId="33" borderId="45" xfId="0" applyFont="1" applyFill="1" applyBorder="1" applyAlignment="1" applyProtection="1">
      <alignment shrinkToFit="1"/>
      <protection hidden="1" locked="0"/>
    </xf>
    <xf numFmtId="0" fontId="0" fillId="33" borderId="46" xfId="0" applyFont="1" applyFill="1" applyBorder="1" applyAlignment="1" applyProtection="1">
      <alignment shrinkToFit="1"/>
      <protection hidden="1" locked="0"/>
    </xf>
    <xf numFmtId="0" fontId="0" fillId="33" borderId="47" xfId="0" applyFont="1" applyFill="1" applyBorder="1" applyAlignment="1" applyProtection="1">
      <alignment horizontal="center" shrinkToFit="1"/>
      <protection hidden="1" locked="0"/>
    </xf>
    <xf numFmtId="0" fontId="0" fillId="33" borderId="48" xfId="0" applyFont="1" applyFill="1" applyBorder="1" applyAlignment="1" applyProtection="1">
      <alignment shrinkToFit="1"/>
      <protection hidden="1" locked="0"/>
    </xf>
    <xf numFmtId="0" fontId="0" fillId="33" borderId="49" xfId="0" applyFont="1" applyFill="1" applyBorder="1" applyAlignment="1" applyProtection="1">
      <alignment shrinkToFit="1"/>
      <protection hidden="1" locked="0"/>
    </xf>
    <xf numFmtId="0" fontId="0" fillId="33" borderId="50" xfId="0" applyFont="1" applyFill="1" applyBorder="1" applyAlignment="1" applyProtection="1">
      <alignment horizontal="center" shrinkToFit="1"/>
      <protection hidden="1" locked="0"/>
    </xf>
    <xf numFmtId="0" fontId="0" fillId="33" borderId="51" xfId="0" applyFont="1" applyFill="1" applyBorder="1" applyAlignment="1" applyProtection="1">
      <alignment shrinkToFit="1"/>
      <protection hidden="1" locked="0"/>
    </xf>
    <xf numFmtId="0" fontId="0" fillId="33" borderId="52" xfId="0" applyFont="1" applyFill="1" applyBorder="1" applyAlignment="1" applyProtection="1">
      <alignment shrinkToFit="1"/>
      <protection hidden="1" locked="0"/>
    </xf>
    <xf numFmtId="0" fontId="0" fillId="33" borderId="53" xfId="0" applyFont="1" applyFill="1" applyBorder="1" applyAlignment="1" applyProtection="1">
      <alignment horizontal="center" shrinkToFit="1"/>
      <protection hidden="1" locked="0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horizontal="center" shrinkToFit="1"/>
      <protection hidden="1"/>
    </xf>
    <xf numFmtId="49" fontId="0" fillId="0" borderId="0" xfId="0" applyNumberFormat="1" applyFont="1" applyBorder="1" applyAlignment="1" applyProtection="1">
      <alignment vertical="center" shrinkToFi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0" fontId="0" fillId="33" borderId="54" xfId="0" applyFont="1" applyFill="1" applyBorder="1" applyAlignment="1" applyProtection="1">
      <alignment vertical="center"/>
      <protection hidden="1" locked="0"/>
    </xf>
    <xf numFmtId="0" fontId="0" fillId="33" borderId="55" xfId="0" applyFont="1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right" vertical="center"/>
      <protection hidden="1"/>
    </xf>
    <xf numFmtId="0" fontId="0" fillId="0" borderId="56" xfId="0" applyFont="1" applyBorder="1" applyAlignment="1" applyProtection="1">
      <alignment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Continuous" vertical="center"/>
      <protection hidden="1"/>
    </xf>
    <xf numFmtId="0" fontId="0" fillId="0" borderId="18" xfId="0" applyFont="1" applyBorder="1" applyAlignment="1" applyProtection="1">
      <alignment horizontal="centerContinuous"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58" xfId="0" applyFont="1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60" xfId="0" applyFont="1" applyBorder="1" applyAlignment="1" applyProtection="1">
      <alignment vertical="center"/>
      <protection hidden="1"/>
    </xf>
    <xf numFmtId="0" fontId="0" fillId="0" borderId="61" xfId="0" applyFont="1" applyBorder="1" applyAlignment="1" applyProtection="1">
      <alignment vertical="center"/>
      <protection hidden="1"/>
    </xf>
    <xf numFmtId="0" fontId="0" fillId="33" borderId="36" xfId="0" applyFont="1" applyFill="1" applyBorder="1" applyAlignment="1" applyProtection="1">
      <alignment horizontal="center" vertical="center" shrinkToFit="1"/>
      <protection hidden="1" locked="0"/>
    </xf>
    <xf numFmtId="0" fontId="0" fillId="33" borderId="38" xfId="0" applyFont="1" applyFill="1" applyBorder="1" applyAlignment="1" applyProtection="1">
      <alignment horizontal="center" vertical="center" shrinkToFit="1"/>
      <protection hidden="1" locked="0"/>
    </xf>
    <xf numFmtId="0" fontId="0" fillId="33" borderId="40" xfId="0" applyFont="1" applyFill="1" applyBorder="1" applyAlignment="1" applyProtection="1">
      <alignment horizontal="center" vertical="center" shrinkToFit="1"/>
      <protection hidden="1" locked="0"/>
    </xf>
    <xf numFmtId="0" fontId="16" fillId="0" borderId="62" xfId="0" applyFont="1" applyBorder="1" applyAlignment="1" applyProtection="1">
      <alignment vertical="center"/>
      <protection hidden="1"/>
    </xf>
    <xf numFmtId="0" fontId="16" fillId="0" borderId="63" xfId="0" applyFont="1" applyBorder="1" applyAlignment="1" applyProtection="1">
      <alignment horizontal="center" vertical="center"/>
      <protection hidden="1"/>
    </xf>
    <xf numFmtId="0" fontId="16" fillId="0" borderId="64" xfId="0" applyFont="1" applyBorder="1" applyAlignment="1" applyProtection="1">
      <alignment vertical="center"/>
      <protection hidden="1"/>
    </xf>
    <xf numFmtId="0" fontId="16" fillId="0" borderId="65" xfId="0" applyFont="1" applyBorder="1" applyAlignment="1" applyProtection="1">
      <alignment vertical="center"/>
      <protection hidden="1"/>
    </xf>
    <xf numFmtId="0" fontId="16" fillId="0" borderId="66" xfId="0" applyFont="1" applyBorder="1" applyAlignment="1" applyProtection="1">
      <alignment horizontal="center" vertical="center"/>
      <protection hidden="1"/>
    </xf>
    <xf numFmtId="0" fontId="16" fillId="0" borderId="67" xfId="0" applyFont="1" applyBorder="1" applyAlignment="1" applyProtection="1">
      <alignment vertical="center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16" fillId="0" borderId="63" xfId="0" applyFont="1" applyBorder="1" applyAlignment="1" applyProtection="1">
      <alignment vertical="center"/>
      <protection hidden="1"/>
    </xf>
    <xf numFmtId="0" fontId="16" fillId="0" borderId="66" xfId="0" applyFont="1" applyBorder="1" applyAlignment="1" applyProtection="1">
      <alignment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6" fillId="0" borderId="67" xfId="0" applyFont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 locked="0"/>
    </xf>
    <xf numFmtId="0" fontId="2" fillId="33" borderId="15" xfId="0" applyFont="1" applyFill="1" applyBorder="1" applyAlignment="1" applyProtection="1" quotePrefix="1">
      <alignment horizontal="center" vertical="center"/>
      <protection hidden="1" locked="0"/>
    </xf>
    <xf numFmtId="0" fontId="0" fillId="0" borderId="0" xfId="0" applyFill="1" applyAlignment="1" applyProtection="1">
      <alignment vertical="center"/>
      <protection/>
    </xf>
    <xf numFmtId="49" fontId="17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33" borderId="54" xfId="0" applyFont="1" applyFill="1" applyBorder="1" applyAlignment="1" applyProtection="1" quotePrefix="1">
      <alignment vertical="center"/>
      <protection hidden="1" locked="0"/>
    </xf>
    <xf numFmtId="0" fontId="0" fillId="33" borderId="55" xfId="0" applyFont="1" applyFill="1" applyBorder="1" applyAlignment="1" applyProtection="1" quotePrefix="1">
      <alignment vertical="center"/>
      <protection hidden="1" locked="0"/>
    </xf>
    <xf numFmtId="0" fontId="0" fillId="33" borderId="54" xfId="0" applyFont="1" applyFill="1" applyBorder="1" applyAlignment="1" applyProtection="1">
      <alignment vertical="center"/>
      <protection hidden="1" locked="0"/>
    </xf>
    <xf numFmtId="0" fontId="0" fillId="33" borderId="55" xfId="0" applyFont="1" applyFill="1" applyBorder="1" applyAlignment="1" applyProtection="1">
      <alignment vertical="center"/>
      <protection hidden="1" locked="0"/>
    </xf>
    <xf numFmtId="0" fontId="0" fillId="33" borderId="45" xfId="0" applyFont="1" applyFill="1" applyBorder="1" applyAlignment="1" applyProtection="1">
      <alignment shrinkToFit="1"/>
      <protection hidden="1" locked="0"/>
    </xf>
    <xf numFmtId="0" fontId="0" fillId="33" borderId="46" xfId="0" applyFont="1" applyFill="1" applyBorder="1" applyAlignment="1" applyProtection="1">
      <alignment shrinkToFit="1"/>
      <protection hidden="1" locked="0"/>
    </xf>
    <xf numFmtId="0" fontId="0" fillId="33" borderId="48" xfId="0" applyFont="1" applyFill="1" applyBorder="1" applyAlignment="1" applyProtection="1">
      <alignment shrinkToFit="1"/>
      <protection hidden="1" locked="0"/>
    </xf>
    <xf numFmtId="0" fontId="0" fillId="33" borderId="49" xfId="0" applyFont="1" applyFill="1" applyBorder="1" applyAlignment="1" applyProtection="1">
      <alignment shrinkToFit="1"/>
      <protection hidden="1" locked="0"/>
    </xf>
    <xf numFmtId="49" fontId="0" fillId="33" borderId="68" xfId="0" applyNumberFormat="1" applyFont="1" applyFill="1" applyBorder="1" applyAlignment="1" applyProtection="1">
      <alignment vertical="center" shrinkToFit="1"/>
      <protection hidden="1" locked="0"/>
    </xf>
    <xf numFmtId="49" fontId="0" fillId="33" borderId="69" xfId="0" applyNumberFormat="1" applyFont="1" applyFill="1" applyBorder="1" applyAlignment="1" applyProtection="1">
      <alignment vertical="center" shrinkToFit="1"/>
      <protection hidden="1" locked="0"/>
    </xf>
    <xf numFmtId="49" fontId="0" fillId="33" borderId="70" xfId="0" applyNumberFormat="1" applyFont="1" applyFill="1" applyBorder="1" applyAlignment="1" applyProtection="1">
      <alignment vertical="center" shrinkToFit="1"/>
      <protection hidden="1" locked="0"/>
    </xf>
    <xf numFmtId="49" fontId="0" fillId="33" borderId="71" xfId="0" applyNumberFormat="1" applyFont="1" applyFill="1" applyBorder="1" applyAlignment="1" applyProtection="1">
      <alignment vertical="center" shrinkToFit="1"/>
      <protection hidden="1" locked="0"/>
    </xf>
    <xf numFmtId="49" fontId="0" fillId="33" borderId="72" xfId="0" applyNumberFormat="1" applyFont="1" applyFill="1" applyBorder="1" applyAlignment="1" applyProtection="1">
      <alignment vertical="center" shrinkToFit="1"/>
      <protection hidden="1" locked="0"/>
    </xf>
    <xf numFmtId="49" fontId="0" fillId="33" borderId="73" xfId="0" applyNumberFormat="1" applyFont="1" applyFill="1" applyBorder="1" applyAlignment="1" applyProtection="1">
      <alignment vertical="center" shrinkToFit="1"/>
      <protection hidden="1" locked="0"/>
    </xf>
    <xf numFmtId="0" fontId="20" fillId="36" borderId="16" xfId="0" applyFont="1" applyFill="1" applyBorder="1" applyAlignment="1" applyProtection="1">
      <alignment horizontal="center" vertical="center" wrapText="1"/>
      <protection hidden="1"/>
    </xf>
    <xf numFmtId="0" fontId="20" fillId="36" borderId="17" xfId="0" applyFont="1" applyFill="1" applyBorder="1" applyAlignment="1" applyProtection="1">
      <alignment horizontal="center" vertical="center" wrapText="1"/>
      <protection hidden="1"/>
    </xf>
    <xf numFmtId="0" fontId="20" fillId="36" borderId="18" xfId="0" applyFont="1" applyFill="1" applyBorder="1" applyAlignment="1" applyProtection="1">
      <alignment horizontal="center" vertical="center" wrapText="1"/>
      <protection hidden="1"/>
    </xf>
    <xf numFmtId="0" fontId="14" fillId="33" borderId="16" xfId="0" applyFont="1" applyFill="1" applyBorder="1" applyAlignment="1" applyProtection="1">
      <alignment horizontal="center" vertical="center" shrinkToFit="1"/>
      <protection hidden="1" locked="0"/>
    </xf>
    <xf numFmtId="0" fontId="14" fillId="33" borderId="17" xfId="0" applyFont="1" applyFill="1" applyBorder="1" applyAlignment="1" applyProtection="1">
      <alignment horizontal="center" vertical="center" shrinkToFit="1"/>
      <protection hidden="1" locked="0"/>
    </xf>
    <xf numFmtId="0" fontId="14" fillId="33" borderId="18" xfId="0" applyFont="1" applyFill="1" applyBorder="1" applyAlignment="1" applyProtection="1">
      <alignment horizontal="center" vertical="center" shrinkToFit="1"/>
      <protection hidden="1" locked="0"/>
    </xf>
    <xf numFmtId="0" fontId="20" fillId="35" borderId="16" xfId="0" applyFont="1" applyFill="1" applyBorder="1" applyAlignment="1" applyProtection="1">
      <alignment horizontal="center" vertical="center" wrapText="1"/>
      <protection hidden="1"/>
    </xf>
    <xf numFmtId="0" fontId="20" fillId="35" borderId="17" xfId="0" applyFont="1" applyFill="1" applyBorder="1" applyAlignment="1" applyProtection="1">
      <alignment horizontal="center" vertical="center" wrapText="1"/>
      <protection hidden="1"/>
    </xf>
    <xf numFmtId="0" fontId="20" fillId="35" borderId="18" xfId="0" applyFont="1" applyFill="1" applyBorder="1" applyAlignment="1" applyProtection="1">
      <alignment horizontal="center" vertical="center" wrapText="1"/>
      <protection hidden="1"/>
    </xf>
    <xf numFmtId="0" fontId="22" fillId="0" borderId="58" xfId="0" applyNumberFormat="1" applyFont="1" applyBorder="1" applyAlignment="1" applyProtection="1">
      <alignment horizontal="center" vertical="center"/>
      <protection hidden="1"/>
    </xf>
    <xf numFmtId="0" fontId="22" fillId="0" borderId="59" xfId="0" applyNumberFormat="1" applyFont="1" applyBorder="1" applyAlignment="1" applyProtection="1">
      <alignment horizontal="center" vertical="center"/>
      <protection hidden="1"/>
    </xf>
    <xf numFmtId="0" fontId="22" fillId="0" borderId="56" xfId="0" applyNumberFormat="1" applyFont="1" applyBorder="1" applyAlignment="1" applyProtection="1">
      <alignment horizontal="center" vertical="center"/>
      <protection hidden="1"/>
    </xf>
    <xf numFmtId="0" fontId="22" fillId="0" borderId="60" xfId="0" applyNumberFormat="1" applyFont="1" applyBorder="1" applyAlignment="1" applyProtection="1">
      <alignment horizontal="center" vertical="center"/>
      <protection hidden="1"/>
    </xf>
    <xf numFmtId="0" fontId="22" fillId="0" borderId="61" xfId="0" applyNumberFormat="1" applyFont="1" applyBorder="1" applyAlignment="1" applyProtection="1">
      <alignment horizontal="center" vertical="center"/>
      <protection hidden="1"/>
    </xf>
    <xf numFmtId="0" fontId="22" fillId="0" borderId="57" xfId="0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23" fillId="0" borderId="74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75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76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2" fillId="33" borderId="78" xfId="0" applyFont="1" applyFill="1" applyBorder="1" applyAlignment="1">
      <alignment horizontal="center" vertical="center"/>
    </xf>
    <xf numFmtId="0" fontId="0" fillId="37" borderId="79" xfId="0" applyFill="1" applyBorder="1" applyAlignment="1">
      <alignment horizontal="center" vertical="center"/>
    </xf>
    <xf numFmtId="0" fontId="0" fillId="37" borderId="80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ont>
        <color indexed="42"/>
      </font>
    </dxf>
    <dxf>
      <font>
        <color rgb="FFCC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X125"/>
  <sheetViews>
    <sheetView showGridLines="0" tabSelected="1" zoomScale="85" zoomScaleNormal="85" zoomScaleSheetLayoutView="100" zoomScalePageLayoutView="0" workbookViewId="0" topLeftCell="A1">
      <selection activeCell="F10" sqref="F10"/>
    </sheetView>
  </sheetViews>
  <sheetFormatPr defaultColWidth="10.59765625" defaultRowHeight="15"/>
  <cols>
    <col min="1" max="1" width="2.69921875" style="32" customWidth="1"/>
    <col min="2" max="2" width="8.69921875" style="32" customWidth="1"/>
    <col min="3" max="3" width="10.59765625" style="38" customWidth="1"/>
    <col min="4" max="4" width="10.59765625" style="32" customWidth="1"/>
    <col min="5" max="6" width="12.59765625" style="32" customWidth="1"/>
    <col min="7" max="7" width="4.59765625" style="32" customWidth="1"/>
    <col min="8" max="11" width="5.59765625" style="32" customWidth="1"/>
    <col min="12" max="13" width="5.59765625" style="32" hidden="1" customWidth="1"/>
    <col min="14" max="14" width="25.59765625" style="36" customWidth="1"/>
    <col min="15" max="16" width="10.59765625" style="32" customWidth="1"/>
    <col min="17" max="17" width="23.69921875" style="32" customWidth="1"/>
    <col min="18" max="16384" width="10.59765625" style="32" customWidth="1"/>
  </cols>
  <sheetData>
    <row r="1" spans="3:14" ht="18.75" customHeight="1">
      <c r="C1" s="32"/>
      <c r="N1" s="35"/>
    </row>
    <row r="2" spans="3:14" ht="18" customHeight="1">
      <c r="C2" s="35"/>
      <c r="D2" s="55" t="s">
        <v>260</v>
      </c>
      <c r="E2" s="56"/>
      <c r="F2" s="57"/>
      <c r="I2" s="97"/>
      <c r="J2" s="97"/>
      <c r="K2" s="97"/>
      <c r="N2" s="35"/>
    </row>
    <row r="3" spans="3:14" ht="30" customHeight="1">
      <c r="C3" s="32"/>
      <c r="D3" s="187" t="s">
        <v>55</v>
      </c>
      <c r="E3" s="188"/>
      <c r="F3" s="189"/>
      <c r="G3" s="90"/>
      <c r="I3" s="97"/>
      <c r="J3" s="97"/>
      <c r="K3" s="98"/>
      <c r="L3" s="90"/>
      <c r="N3" s="35"/>
    </row>
    <row r="4" spans="3:14" ht="19.5" customHeight="1">
      <c r="C4" s="32"/>
      <c r="D4" s="37"/>
      <c r="E4" s="169" t="s">
        <v>265</v>
      </c>
      <c r="F4" s="169" t="s">
        <v>266</v>
      </c>
      <c r="G4" s="33"/>
      <c r="I4" s="97"/>
      <c r="J4" s="97"/>
      <c r="K4" s="97"/>
      <c r="N4" s="35"/>
    </row>
    <row r="5" spans="2:14" ht="18" customHeight="1">
      <c r="B5" s="31"/>
      <c r="C5" s="91"/>
      <c r="D5" s="89" t="s">
        <v>262</v>
      </c>
      <c r="E5" s="170"/>
      <c r="F5" s="171"/>
      <c r="N5" s="101"/>
    </row>
    <row r="6" ht="18" customHeight="1">
      <c r="N6" s="101"/>
    </row>
    <row r="7" spans="2:18" s="36" customFormat="1" ht="18" customHeight="1">
      <c r="B7" s="190" t="s">
        <v>186</v>
      </c>
      <c r="C7" s="191"/>
      <c r="D7" s="192"/>
      <c r="E7" s="91"/>
      <c r="F7" s="91"/>
      <c r="G7" s="33"/>
      <c r="H7" s="89"/>
      <c r="I7" s="123" t="s">
        <v>297</v>
      </c>
      <c r="J7" s="124"/>
      <c r="K7" s="32"/>
      <c r="L7" s="32"/>
      <c r="M7" s="32"/>
      <c r="N7" s="101"/>
      <c r="P7" s="35"/>
      <c r="Q7" s="42"/>
      <c r="R7" s="42"/>
    </row>
    <row r="8" spans="2:24" ht="18" customHeight="1">
      <c r="B8" s="95"/>
      <c r="C8" s="96" t="s">
        <v>265</v>
      </c>
      <c r="D8" s="94" t="s">
        <v>266</v>
      </c>
      <c r="E8" s="92"/>
      <c r="F8" s="92"/>
      <c r="G8" s="36"/>
      <c r="H8" s="122" t="s">
        <v>294</v>
      </c>
      <c r="I8" s="122" t="s">
        <v>295</v>
      </c>
      <c r="J8" s="122" t="s">
        <v>296</v>
      </c>
      <c r="N8" s="102"/>
      <c r="P8" s="35"/>
      <c r="Q8" s="35"/>
      <c r="R8" s="35"/>
      <c r="S8" s="36"/>
      <c r="U8" s="36"/>
      <c r="V8" s="36"/>
      <c r="W8" s="36"/>
      <c r="X8" s="36"/>
    </row>
    <row r="9" spans="2:24" ht="18" customHeight="1">
      <c r="B9" s="58" t="s">
        <v>259</v>
      </c>
      <c r="C9" s="172"/>
      <c r="D9" s="173"/>
      <c r="E9" s="48"/>
      <c r="F9" s="93"/>
      <c r="G9" s="36"/>
      <c r="H9" s="162"/>
      <c r="I9" s="162"/>
      <c r="J9" s="161"/>
      <c r="N9" s="102"/>
      <c r="P9" s="35"/>
      <c r="Q9" s="35"/>
      <c r="R9" s="30"/>
      <c r="S9" s="36"/>
      <c r="U9" s="36"/>
      <c r="V9" s="36"/>
      <c r="W9" s="36"/>
      <c r="X9" s="36"/>
    </row>
    <row r="10" spans="2:24" ht="18" customHeight="1">
      <c r="B10" s="36"/>
      <c r="C10" s="48"/>
      <c r="D10" s="39"/>
      <c r="E10" s="39"/>
      <c r="F10" s="39"/>
      <c r="G10" s="40"/>
      <c r="H10" s="49"/>
      <c r="I10" s="49"/>
      <c r="J10" s="49"/>
      <c r="K10" s="36"/>
      <c r="L10" s="50"/>
      <c r="M10" s="36"/>
      <c r="N10" s="103"/>
      <c r="P10" s="36"/>
      <c r="Q10" s="36"/>
      <c r="R10" s="36"/>
      <c r="S10" s="36"/>
      <c r="U10" s="36"/>
      <c r="V10" s="36"/>
      <c r="W10" s="36"/>
      <c r="X10" s="36"/>
    </row>
    <row r="11" spans="2:24" ht="18" customHeight="1">
      <c r="B11" s="64" t="s">
        <v>156</v>
      </c>
      <c r="C11" s="65" t="s">
        <v>199</v>
      </c>
      <c r="D11" s="66" t="s">
        <v>201</v>
      </c>
      <c r="E11" s="65" t="s">
        <v>196</v>
      </c>
      <c r="F11" s="66" t="s">
        <v>195</v>
      </c>
      <c r="G11" s="67" t="s">
        <v>1</v>
      </c>
      <c r="H11" s="68" t="s">
        <v>258</v>
      </c>
      <c r="I11" s="68"/>
      <c r="J11" s="69"/>
      <c r="K11" s="70"/>
      <c r="L11" s="71" t="s">
        <v>2</v>
      </c>
      <c r="M11" s="72" t="s">
        <v>0</v>
      </c>
      <c r="N11" s="48"/>
      <c r="U11" s="36"/>
      <c r="V11" s="36"/>
      <c r="W11" s="36"/>
      <c r="X11" s="36"/>
    </row>
    <row r="12" spans="2:24" ht="18" customHeight="1">
      <c r="B12" s="73" t="s">
        <v>293</v>
      </c>
      <c r="C12" s="74" t="s">
        <v>200</v>
      </c>
      <c r="D12" s="75" t="s">
        <v>200</v>
      </c>
      <c r="E12" s="74" t="s">
        <v>310</v>
      </c>
      <c r="F12" s="75" t="s">
        <v>310</v>
      </c>
      <c r="G12" s="76"/>
      <c r="H12" s="77" t="s">
        <v>263</v>
      </c>
      <c r="I12" s="78" t="s">
        <v>264</v>
      </c>
      <c r="J12" s="79" t="s">
        <v>257</v>
      </c>
      <c r="K12" s="80"/>
      <c r="L12" s="81" t="s">
        <v>3</v>
      </c>
      <c r="M12" s="82" t="s">
        <v>3</v>
      </c>
      <c r="N12" s="48"/>
      <c r="U12" s="36"/>
      <c r="V12" s="35"/>
      <c r="W12" s="36"/>
      <c r="X12" s="36"/>
    </row>
    <row r="13" spans="2:24" ht="18" customHeight="1">
      <c r="B13" s="147">
        <v>1</v>
      </c>
      <c r="C13" s="174"/>
      <c r="D13" s="175"/>
      <c r="E13" s="176"/>
      <c r="F13" s="177"/>
      <c r="G13" s="107"/>
      <c r="H13" s="178"/>
      <c r="I13" s="178"/>
      <c r="J13" s="179"/>
      <c r="K13" s="70"/>
      <c r="L13" s="83">
        <v>1</v>
      </c>
      <c r="M13" s="84">
        <f>IF(C13="","",'定数表'!$Q$5)</f>
      </c>
      <c r="N13" s="48"/>
      <c r="U13" s="36"/>
      <c r="V13" s="36"/>
      <c r="W13" s="36"/>
      <c r="X13" s="36"/>
    </row>
    <row r="14" spans="2:22" ht="18" customHeight="1">
      <c r="B14" s="148">
        <v>2</v>
      </c>
      <c r="C14" s="108"/>
      <c r="D14" s="109"/>
      <c r="E14" s="108"/>
      <c r="F14" s="109"/>
      <c r="G14" s="110"/>
      <c r="H14" s="180"/>
      <c r="I14" s="180"/>
      <c r="J14" s="182"/>
      <c r="K14" s="70"/>
      <c r="L14" s="85">
        <v>1</v>
      </c>
      <c r="M14" s="86">
        <f>IF(C14="","",'定数表'!$Q$5)</f>
      </c>
      <c r="N14" s="48"/>
      <c r="V14" s="41"/>
    </row>
    <row r="15" spans="2:14" ht="18" customHeight="1">
      <c r="B15" s="148">
        <v>3</v>
      </c>
      <c r="C15" s="108"/>
      <c r="D15" s="109"/>
      <c r="E15" s="108"/>
      <c r="F15" s="109"/>
      <c r="G15" s="110"/>
      <c r="H15" s="180"/>
      <c r="I15" s="180"/>
      <c r="J15" s="182"/>
      <c r="K15" s="70"/>
      <c r="L15" s="85">
        <v>1</v>
      </c>
      <c r="M15" s="86">
        <f>IF(C15="","",'定数表'!$Q$5)</f>
      </c>
      <c r="N15" s="48"/>
    </row>
    <row r="16" spans="2:22" ht="18" customHeight="1">
      <c r="B16" s="148">
        <v>4</v>
      </c>
      <c r="C16" s="108"/>
      <c r="D16" s="109"/>
      <c r="E16" s="108"/>
      <c r="F16" s="109"/>
      <c r="G16" s="110"/>
      <c r="H16" s="180"/>
      <c r="I16" s="180"/>
      <c r="J16" s="182"/>
      <c r="K16" s="70"/>
      <c r="L16" s="85">
        <v>1</v>
      </c>
      <c r="M16" s="86">
        <f>IF(C16="","",'定数表'!$Q$5)</f>
      </c>
      <c r="N16" s="48"/>
      <c r="V16" s="41"/>
    </row>
    <row r="17" spans="2:14" ht="18" customHeight="1">
      <c r="B17" s="148">
        <v>5</v>
      </c>
      <c r="C17" s="108"/>
      <c r="D17" s="109"/>
      <c r="E17" s="108"/>
      <c r="F17" s="109"/>
      <c r="G17" s="110"/>
      <c r="H17" s="180"/>
      <c r="I17" s="180"/>
      <c r="J17" s="182"/>
      <c r="K17" s="70"/>
      <c r="L17" s="85">
        <v>1</v>
      </c>
      <c r="M17" s="86">
        <f>IF(C17="","",'定数表'!$Q$5)</f>
      </c>
      <c r="N17" s="48"/>
    </row>
    <row r="18" spans="2:22" ht="18" customHeight="1">
      <c r="B18" s="148">
        <v>6</v>
      </c>
      <c r="C18" s="108"/>
      <c r="D18" s="109"/>
      <c r="E18" s="108"/>
      <c r="F18" s="109"/>
      <c r="G18" s="110"/>
      <c r="H18" s="180"/>
      <c r="I18" s="180"/>
      <c r="J18" s="182"/>
      <c r="K18" s="70"/>
      <c r="L18" s="85">
        <v>1</v>
      </c>
      <c r="M18" s="86">
        <f>IF(C18="","",'定数表'!$Q$5)</f>
      </c>
      <c r="N18" s="48"/>
      <c r="V18" s="41"/>
    </row>
    <row r="19" spans="2:14" ht="18" customHeight="1">
      <c r="B19" s="148">
        <v>7</v>
      </c>
      <c r="C19" s="108"/>
      <c r="D19" s="109"/>
      <c r="E19" s="108"/>
      <c r="F19" s="109"/>
      <c r="G19" s="110"/>
      <c r="H19" s="180"/>
      <c r="I19" s="180"/>
      <c r="J19" s="182"/>
      <c r="K19" s="70"/>
      <c r="L19" s="85">
        <v>1</v>
      </c>
      <c r="M19" s="86">
        <f>IF(C19="","",'定数表'!$Q$5)</f>
      </c>
      <c r="N19" s="48"/>
    </row>
    <row r="20" spans="2:15" ht="18" customHeight="1">
      <c r="B20" s="148">
        <v>8</v>
      </c>
      <c r="C20" s="108"/>
      <c r="D20" s="109"/>
      <c r="E20" s="108"/>
      <c r="F20" s="109"/>
      <c r="G20" s="110"/>
      <c r="H20" s="180"/>
      <c r="I20" s="180"/>
      <c r="J20" s="182"/>
      <c r="K20" s="70"/>
      <c r="L20" s="85">
        <v>1</v>
      </c>
      <c r="M20" s="86">
        <f>IF(C20="","",'定数表'!$Q$5)</f>
      </c>
      <c r="N20" s="48"/>
      <c r="O20" s="36"/>
    </row>
    <row r="21" spans="2:15" ht="18" customHeight="1">
      <c r="B21" s="148">
        <v>9</v>
      </c>
      <c r="C21" s="108"/>
      <c r="D21" s="109"/>
      <c r="E21" s="108"/>
      <c r="F21" s="109"/>
      <c r="G21" s="110"/>
      <c r="H21" s="180"/>
      <c r="I21" s="180"/>
      <c r="J21" s="182"/>
      <c r="K21" s="70"/>
      <c r="L21" s="85">
        <v>1</v>
      </c>
      <c r="M21" s="86">
        <f>IF(C21="","",'定数表'!$Q$5)</f>
      </c>
      <c r="N21" s="48"/>
      <c r="O21" s="36"/>
    </row>
    <row r="22" spans="2:22" ht="18" customHeight="1">
      <c r="B22" s="149">
        <v>10</v>
      </c>
      <c r="C22" s="111"/>
      <c r="D22" s="112"/>
      <c r="E22" s="111"/>
      <c r="F22" s="112"/>
      <c r="G22" s="113"/>
      <c r="H22" s="181"/>
      <c r="I22" s="181"/>
      <c r="J22" s="183"/>
      <c r="K22" s="70"/>
      <c r="L22" s="87">
        <v>1</v>
      </c>
      <c r="M22" s="88">
        <f>IF(C22="","",'定数表'!$Q$5)</f>
      </c>
      <c r="N22" s="48"/>
      <c r="O22" s="36"/>
      <c r="V22" s="41"/>
    </row>
    <row r="23" spans="2:22" ht="18" customHeight="1">
      <c r="B23" s="99"/>
      <c r="C23" s="114"/>
      <c r="D23" s="115"/>
      <c r="E23" s="114"/>
      <c r="F23" s="115"/>
      <c r="G23" s="116"/>
      <c r="H23" s="117"/>
      <c r="I23" s="117"/>
      <c r="J23" s="117"/>
      <c r="K23" s="70"/>
      <c r="L23" s="100"/>
      <c r="M23" s="100"/>
      <c r="N23" s="48"/>
      <c r="O23" s="36"/>
      <c r="V23" s="41"/>
    </row>
    <row r="24" spans="2:22" ht="18" customHeight="1">
      <c r="B24" s="99"/>
      <c r="C24" s="114"/>
      <c r="D24" s="115"/>
      <c r="E24" s="114"/>
      <c r="F24" s="115"/>
      <c r="G24" s="116"/>
      <c r="H24" s="117"/>
      <c r="I24" s="117"/>
      <c r="J24" s="117"/>
      <c r="K24" s="70"/>
      <c r="L24" s="100"/>
      <c r="M24" s="100"/>
      <c r="N24" s="104"/>
      <c r="O24" s="36"/>
      <c r="V24" s="41"/>
    </row>
    <row r="25" spans="2:15" ht="18" customHeight="1">
      <c r="B25" s="47"/>
      <c r="C25" s="118"/>
      <c r="D25" s="119"/>
      <c r="E25" s="120"/>
      <c r="F25" s="120"/>
      <c r="G25" s="118"/>
      <c r="H25" s="121"/>
      <c r="I25" s="121"/>
      <c r="J25" s="121"/>
      <c r="K25" s="36"/>
      <c r="L25" s="48"/>
      <c r="M25" s="48"/>
      <c r="N25" s="104"/>
      <c r="O25" s="36"/>
    </row>
    <row r="26" spans="2:22" ht="18" customHeight="1">
      <c r="B26" s="184" t="s">
        <v>267</v>
      </c>
      <c r="C26" s="185"/>
      <c r="D26" s="186"/>
      <c r="E26" s="91"/>
      <c r="F26" s="91"/>
      <c r="G26" s="33"/>
      <c r="H26" s="31"/>
      <c r="I26" s="34"/>
      <c r="J26" s="35"/>
      <c r="N26" s="104"/>
      <c r="O26" s="36"/>
      <c r="V26" s="41"/>
    </row>
    <row r="27" spans="2:22" ht="18" customHeight="1">
      <c r="B27" s="95"/>
      <c r="C27" s="96" t="s">
        <v>265</v>
      </c>
      <c r="D27" s="94" t="s">
        <v>266</v>
      </c>
      <c r="E27" s="92"/>
      <c r="F27" s="92"/>
      <c r="G27" s="36"/>
      <c r="N27" s="104"/>
      <c r="O27" s="36"/>
      <c r="V27" s="41"/>
    </row>
    <row r="28" spans="2:15" ht="18" customHeight="1">
      <c r="B28" s="58" t="s">
        <v>268</v>
      </c>
      <c r="C28" s="125" t="s">
        <v>311</v>
      </c>
      <c r="D28" s="126" t="s">
        <v>312</v>
      </c>
      <c r="E28" s="48"/>
      <c r="F28" s="93"/>
      <c r="G28" s="36"/>
      <c r="H28" s="59"/>
      <c r="I28" s="59"/>
      <c r="N28" s="104"/>
      <c r="O28" s="36"/>
    </row>
    <row r="29" spans="2:22" ht="18" customHeight="1">
      <c r="B29" s="36"/>
      <c r="C29" s="48"/>
      <c r="D29" s="39"/>
      <c r="E29" s="39"/>
      <c r="F29" s="39"/>
      <c r="G29" s="40"/>
      <c r="H29" s="49"/>
      <c r="I29" s="49"/>
      <c r="J29" s="49"/>
      <c r="K29" s="36"/>
      <c r="L29" s="50"/>
      <c r="M29" s="36"/>
      <c r="N29" s="104"/>
      <c r="O29" s="36"/>
      <c r="V29" s="41"/>
    </row>
    <row r="30" spans="2:22" ht="18" customHeight="1">
      <c r="B30" s="64" t="s">
        <v>156</v>
      </c>
      <c r="C30" s="65" t="s">
        <v>199</v>
      </c>
      <c r="D30" s="66" t="s">
        <v>201</v>
      </c>
      <c r="E30" s="65" t="s">
        <v>196</v>
      </c>
      <c r="F30" s="66" t="s">
        <v>195</v>
      </c>
      <c r="G30" s="67" t="s">
        <v>1</v>
      </c>
      <c r="H30" s="68" t="s">
        <v>269</v>
      </c>
      <c r="I30" s="68"/>
      <c r="J30" s="69"/>
      <c r="K30" s="70"/>
      <c r="L30" s="71" t="s">
        <v>2</v>
      </c>
      <c r="M30" s="72" t="s">
        <v>0</v>
      </c>
      <c r="N30" s="48"/>
      <c r="O30" s="36"/>
      <c r="V30" s="41"/>
    </row>
    <row r="31" spans="2:22" ht="18" customHeight="1">
      <c r="B31" s="73" t="s">
        <v>293</v>
      </c>
      <c r="C31" s="74" t="s">
        <v>200</v>
      </c>
      <c r="D31" s="75" t="s">
        <v>200</v>
      </c>
      <c r="E31" s="74" t="s">
        <v>310</v>
      </c>
      <c r="F31" s="75" t="s">
        <v>310</v>
      </c>
      <c r="G31" s="76"/>
      <c r="H31" s="77" t="s">
        <v>263</v>
      </c>
      <c r="I31" s="78" t="s">
        <v>264</v>
      </c>
      <c r="J31" s="79" t="s">
        <v>257</v>
      </c>
      <c r="K31" s="80"/>
      <c r="L31" s="81" t="s">
        <v>3</v>
      </c>
      <c r="M31" s="82" t="s">
        <v>3</v>
      </c>
      <c r="N31" s="48"/>
      <c r="O31" s="36"/>
      <c r="V31" s="41"/>
    </row>
    <row r="32" spans="2:15" ht="18" customHeight="1">
      <c r="B32" s="147">
        <v>1</v>
      </c>
      <c r="C32" s="105"/>
      <c r="D32" s="106"/>
      <c r="E32" s="108"/>
      <c r="F32" s="109"/>
      <c r="G32" s="107"/>
      <c r="H32" s="178"/>
      <c r="I32" s="178"/>
      <c r="J32" s="179"/>
      <c r="K32" s="70"/>
      <c r="L32" s="83">
        <v>2</v>
      </c>
      <c r="M32" s="84">
        <f>IF(C32="","",'定数表'!$Q$5)</f>
      </c>
      <c r="N32" s="48"/>
      <c r="O32" s="36"/>
    </row>
    <row r="33" spans="2:15" ht="18" customHeight="1">
      <c r="B33" s="148">
        <v>2</v>
      </c>
      <c r="C33" s="108"/>
      <c r="D33" s="109"/>
      <c r="E33" s="108"/>
      <c r="F33" s="109"/>
      <c r="G33" s="110"/>
      <c r="H33" s="180"/>
      <c r="I33" s="180"/>
      <c r="J33" s="182"/>
      <c r="K33" s="70"/>
      <c r="L33" s="85">
        <v>2</v>
      </c>
      <c r="M33" s="86">
        <f>IF(C33="","",'定数表'!$Q$5)</f>
      </c>
      <c r="N33" s="48"/>
      <c r="O33" s="36"/>
    </row>
    <row r="34" spans="2:15" ht="18" customHeight="1">
      <c r="B34" s="148">
        <v>3</v>
      </c>
      <c r="C34" s="108"/>
      <c r="D34" s="109"/>
      <c r="E34" s="108"/>
      <c r="F34" s="109"/>
      <c r="G34" s="110"/>
      <c r="H34" s="180"/>
      <c r="I34" s="180"/>
      <c r="J34" s="182"/>
      <c r="K34" s="70"/>
      <c r="L34" s="85">
        <v>2</v>
      </c>
      <c r="M34" s="86">
        <f>IF(C34="","",'定数表'!$Q$5)</f>
      </c>
      <c r="N34" s="48"/>
      <c r="O34" s="36"/>
    </row>
    <row r="35" spans="2:15" ht="18" customHeight="1">
      <c r="B35" s="148">
        <v>4</v>
      </c>
      <c r="C35" s="108"/>
      <c r="D35" s="109"/>
      <c r="E35" s="108"/>
      <c r="F35" s="109"/>
      <c r="G35" s="110"/>
      <c r="H35" s="180"/>
      <c r="I35" s="180"/>
      <c r="J35" s="182"/>
      <c r="K35" s="70"/>
      <c r="L35" s="85">
        <v>2</v>
      </c>
      <c r="M35" s="86">
        <f>IF(C35="","",'定数表'!$Q$5)</f>
      </c>
      <c r="N35" s="48"/>
      <c r="O35" s="36"/>
    </row>
    <row r="36" spans="2:15" ht="18" customHeight="1">
      <c r="B36" s="148">
        <v>5</v>
      </c>
      <c r="C36" s="108"/>
      <c r="D36" s="109"/>
      <c r="E36" s="108"/>
      <c r="F36" s="109"/>
      <c r="G36" s="110"/>
      <c r="H36" s="180"/>
      <c r="I36" s="180"/>
      <c r="J36" s="182"/>
      <c r="K36" s="70"/>
      <c r="L36" s="85">
        <v>2</v>
      </c>
      <c r="M36" s="86">
        <f>IF(C36="","",'定数表'!$Q$5)</f>
      </c>
      <c r="N36" s="48"/>
      <c r="O36" s="36"/>
    </row>
    <row r="37" spans="2:15" ht="18" customHeight="1">
      <c r="B37" s="148">
        <v>6</v>
      </c>
      <c r="C37" s="108"/>
      <c r="D37" s="109"/>
      <c r="E37" s="108"/>
      <c r="F37" s="109"/>
      <c r="G37" s="110"/>
      <c r="H37" s="180"/>
      <c r="I37" s="180"/>
      <c r="J37" s="182"/>
      <c r="K37" s="70"/>
      <c r="L37" s="85">
        <v>2</v>
      </c>
      <c r="M37" s="86">
        <f>IF(C37="","",'定数表'!$Q$5)</f>
      </c>
      <c r="N37" s="48"/>
      <c r="O37" s="36"/>
    </row>
    <row r="38" spans="2:15" ht="18" customHeight="1">
      <c r="B38" s="148">
        <v>7</v>
      </c>
      <c r="C38" s="108"/>
      <c r="D38" s="109"/>
      <c r="E38" s="108"/>
      <c r="F38" s="109"/>
      <c r="G38" s="110"/>
      <c r="H38" s="180"/>
      <c r="I38" s="180"/>
      <c r="J38" s="182"/>
      <c r="K38" s="70"/>
      <c r="L38" s="85">
        <v>2</v>
      </c>
      <c r="M38" s="86">
        <f>IF(C38="","",'定数表'!$Q$5)</f>
      </c>
      <c r="N38" s="48"/>
      <c r="O38" s="36"/>
    </row>
    <row r="39" spans="2:15" ht="18" customHeight="1">
      <c r="B39" s="149">
        <v>8</v>
      </c>
      <c r="C39" s="111"/>
      <c r="D39" s="112"/>
      <c r="E39" s="111"/>
      <c r="F39" s="112"/>
      <c r="G39" s="113"/>
      <c r="H39" s="181"/>
      <c r="I39" s="181"/>
      <c r="J39" s="183"/>
      <c r="K39" s="70"/>
      <c r="L39" s="87">
        <v>2</v>
      </c>
      <c r="M39" s="88">
        <f>IF(C39="","",'定数表'!$Q$5)</f>
      </c>
      <c r="N39" s="48"/>
      <c r="O39" s="36"/>
    </row>
    <row r="40" spans="2:15" ht="18" customHeight="1">
      <c r="B40" s="47"/>
      <c r="C40" s="118"/>
      <c r="D40" s="120"/>
      <c r="E40" s="120"/>
      <c r="F40" s="120"/>
      <c r="G40" s="118"/>
      <c r="H40" s="121"/>
      <c r="I40" s="121"/>
      <c r="J40" s="121"/>
      <c r="K40" s="36"/>
      <c r="L40" s="48"/>
      <c r="M40" s="48"/>
      <c r="N40" s="48"/>
      <c r="O40" s="36"/>
    </row>
    <row r="41" spans="2:15" ht="18" customHeight="1">
      <c r="B41" s="47"/>
      <c r="C41" s="118"/>
      <c r="D41" s="120"/>
      <c r="E41" s="120"/>
      <c r="F41" s="120"/>
      <c r="G41" s="118"/>
      <c r="H41" s="121"/>
      <c r="I41" s="121"/>
      <c r="J41" s="121"/>
      <c r="K41" s="36"/>
      <c r="L41" s="48"/>
      <c r="M41" s="48"/>
      <c r="N41" s="48"/>
      <c r="O41" s="36"/>
    </row>
    <row r="42" spans="2:15" ht="18" customHeight="1">
      <c r="B42" s="47"/>
      <c r="C42" s="118"/>
      <c r="D42" s="120"/>
      <c r="E42" s="120"/>
      <c r="F42" s="120"/>
      <c r="G42" s="118"/>
      <c r="H42" s="121"/>
      <c r="I42" s="121"/>
      <c r="J42" s="121"/>
      <c r="K42" s="36"/>
      <c r="L42" s="48"/>
      <c r="M42" s="48"/>
      <c r="N42" s="48"/>
      <c r="O42" s="36"/>
    </row>
    <row r="43" spans="2:15" ht="18" customHeight="1">
      <c r="B43" s="47"/>
      <c r="C43" s="118"/>
      <c r="D43" s="120"/>
      <c r="E43" s="120"/>
      <c r="F43" s="120"/>
      <c r="G43" s="118"/>
      <c r="H43" s="121"/>
      <c r="I43" s="121"/>
      <c r="J43" s="121"/>
      <c r="K43" s="36"/>
      <c r="L43" s="48"/>
      <c r="M43" s="48"/>
      <c r="N43" s="48"/>
      <c r="O43" s="36"/>
    </row>
    <row r="44" spans="2:15" ht="18" customHeight="1">
      <c r="B44" s="47"/>
      <c r="C44" s="118"/>
      <c r="D44" s="120"/>
      <c r="E44" s="120"/>
      <c r="F44" s="120"/>
      <c r="G44" s="118"/>
      <c r="H44" s="121"/>
      <c r="I44" s="121"/>
      <c r="J44" s="121"/>
      <c r="K44" s="36"/>
      <c r="L44" s="48"/>
      <c r="M44" s="48"/>
      <c r="N44" s="48"/>
      <c r="O44" s="36"/>
    </row>
    <row r="45" spans="2:15" ht="18" customHeight="1">
      <c r="B45" s="47"/>
      <c r="C45" s="118"/>
      <c r="D45" s="120"/>
      <c r="E45" s="120"/>
      <c r="F45" s="120"/>
      <c r="G45" s="118"/>
      <c r="H45" s="121"/>
      <c r="I45" s="121"/>
      <c r="J45" s="121"/>
      <c r="K45" s="36"/>
      <c r="L45" s="48"/>
      <c r="M45" s="48"/>
      <c r="N45" s="48"/>
      <c r="O45" s="36"/>
    </row>
    <row r="46" spans="2:15" ht="18" customHeight="1">
      <c r="B46" s="47"/>
      <c r="C46" s="118"/>
      <c r="D46" s="120"/>
      <c r="E46" s="120"/>
      <c r="F46" s="120"/>
      <c r="G46" s="118"/>
      <c r="H46" s="121"/>
      <c r="I46" s="121"/>
      <c r="J46" s="121"/>
      <c r="K46" s="36"/>
      <c r="L46" s="48"/>
      <c r="M46" s="48"/>
      <c r="N46" s="48"/>
      <c r="O46" s="36"/>
    </row>
    <row r="47" spans="2:15" ht="18" customHeight="1">
      <c r="B47" s="47"/>
      <c r="C47" s="118"/>
      <c r="D47" s="120"/>
      <c r="E47" s="120"/>
      <c r="F47" s="120"/>
      <c r="G47" s="118"/>
      <c r="H47" s="121"/>
      <c r="I47" s="121"/>
      <c r="J47" s="121"/>
      <c r="K47" s="36"/>
      <c r="L47" s="48"/>
      <c r="M47" s="48"/>
      <c r="N47" s="48"/>
      <c r="O47" s="36"/>
    </row>
    <row r="48" spans="2:15" ht="18" customHeight="1">
      <c r="B48" s="47"/>
      <c r="C48" s="118"/>
      <c r="D48" s="120"/>
      <c r="E48" s="120"/>
      <c r="F48" s="120"/>
      <c r="G48" s="118"/>
      <c r="H48" s="121"/>
      <c r="I48" s="121"/>
      <c r="J48" s="121"/>
      <c r="K48" s="36"/>
      <c r="L48" s="48"/>
      <c r="M48" s="48"/>
      <c r="N48" s="48"/>
      <c r="O48" s="36"/>
    </row>
    <row r="49" spans="2:15" ht="18" customHeight="1">
      <c r="B49" s="47"/>
      <c r="C49" s="118"/>
      <c r="D49" s="120"/>
      <c r="E49" s="120"/>
      <c r="F49" s="120"/>
      <c r="G49" s="118"/>
      <c r="H49" s="121"/>
      <c r="I49" s="121"/>
      <c r="J49" s="121"/>
      <c r="K49" s="36"/>
      <c r="L49" s="48"/>
      <c r="M49" s="48"/>
      <c r="N49" s="48"/>
      <c r="O49" s="36"/>
    </row>
    <row r="50" spans="2:15" ht="18" customHeight="1">
      <c r="B50" s="47"/>
      <c r="C50" s="118"/>
      <c r="D50" s="120"/>
      <c r="E50" s="120"/>
      <c r="F50" s="120"/>
      <c r="G50" s="118"/>
      <c r="H50" s="121"/>
      <c r="I50" s="121"/>
      <c r="J50" s="121"/>
      <c r="K50" s="36"/>
      <c r="L50" s="48"/>
      <c r="M50" s="48"/>
      <c r="N50" s="48"/>
      <c r="O50" s="36"/>
    </row>
    <row r="51" spans="2:15" ht="18" customHeight="1">
      <c r="B51" s="47"/>
      <c r="C51" s="118"/>
      <c r="D51" s="120"/>
      <c r="E51" s="120"/>
      <c r="F51" s="120"/>
      <c r="G51" s="118"/>
      <c r="H51" s="121"/>
      <c r="I51" s="121"/>
      <c r="J51" s="121"/>
      <c r="K51" s="36"/>
      <c r="L51" s="48"/>
      <c r="M51" s="48"/>
      <c r="N51" s="48"/>
      <c r="O51" s="36"/>
    </row>
    <row r="52" spans="2:15" ht="18" customHeight="1">
      <c r="B52" s="47"/>
      <c r="C52" s="118"/>
      <c r="D52" s="120"/>
      <c r="E52" s="120"/>
      <c r="F52" s="120"/>
      <c r="G52" s="118"/>
      <c r="H52" s="121"/>
      <c r="I52" s="121"/>
      <c r="J52" s="121"/>
      <c r="K52" s="36"/>
      <c r="L52" s="48"/>
      <c r="M52" s="48"/>
      <c r="N52" s="48"/>
      <c r="O52" s="36"/>
    </row>
    <row r="53" spans="2:15" ht="18" customHeight="1">
      <c r="B53" s="47"/>
      <c r="C53" s="118"/>
      <c r="D53" s="120"/>
      <c r="E53" s="120"/>
      <c r="F53" s="120"/>
      <c r="G53" s="118"/>
      <c r="H53" s="121"/>
      <c r="I53" s="121"/>
      <c r="J53" s="121"/>
      <c r="K53" s="36"/>
      <c r="L53" s="48"/>
      <c r="M53" s="48"/>
      <c r="N53" s="48"/>
      <c r="O53" s="36"/>
    </row>
    <row r="54" spans="2:15" ht="18" customHeight="1">
      <c r="B54" s="47"/>
      <c r="C54" s="118"/>
      <c r="D54" s="120"/>
      <c r="E54" s="120"/>
      <c r="F54" s="120"/>
      <c r="G54" s="118"/>
      <c r="H54" s="121"/>
      <c r="I54" s="121"/>
      <c r="J54" s="121"/>
      <c r="K54" s="36"/>
      <c r="L54" s="48"/>
      <c r="M54" s="48"/>
      <c r="N54" s="48"/>
      <c r="O54" s="36"/>
    </row>
    <row r="55" spans="2:15" ht="18" customHeight="1">
      <c r="B55" s="47"/>
      <c r="C55" s="118"/>
      <c r="D55" s="120"/>
      <c r="E55" s="120"/>
      <c r="F55" s="120"/>
      <c r="G55" s="118"/>
      <c r="H55" s="121"/>
      <c r="I55" s="121"/>
      <c r="J55" s="121"/>
      <c r="K55" s="36"/>
      <c r="L55" s="48"/>
      <c r="M55" s="48"/>
      <c r="N55" s="48"/>
      <c r="O55" s="36"/>
    </row>
    <row r="56" spans="2:15" ht="18" customHeight="1">
      <c r="B56" s="47"/>
      <c r="C56" s="118"/>
      <c r="D56" s="120"/>
      <c r="E56" s="120"/>
      <c r="F56" s="120"/>
      <c r="G56" s="118"/>
      <c r="H56" s="121"/>
      <c r="I56" s="121"/>
      <c r="J56" s="121"/>
      <c r="K56" s="36"/>
      <c r="L56" s="48"/>
      <c r="M56" s="48"/>
      <c r="N56" s="48"/>
      <c r="O56" s="36"/>
    </row>
    <row r="57" spans="2:15" ht="18" customHeight="1">
      <c r="B57" s="47"/>
      <c r="C57" s="118"/>
      <c r="D57" s="120"/>
      <c r="E57" s="120"/>
      <c r="F57" s="120"/>
      <c r="G57" s="118"/>
      <c r="H57" s="121"/>
      <c r="I57" s="121"/>
      <c r="J57" s="121"/>
      <c r="K57" s="36"/>
      <c r="L57" s="48"/>
      <c r="M57" s="48"/>
      <c r="N57" s="48"/>
      <c r="O57" s="36"/>
    </row>
    <row r="58" spans="2:15" ht="18" customHeight="1">
      <c r="B58" s="47"/>
      <c r="C58" s="118"/>
      <c r="D58" s="120"/>
      <c r="E58" s="120"/>
      <c r="F58" s="120"/>
      <c r="G58" s="118"/>
      <c r="H58" s="121"/>
      <c r="I58" s="121"/>
      <c r="J58" s="121"/>
      <c r="K58" s="36"/>
      <c r="L58" s="48"/>
      <c r="M58" s="48"/>
      <c r="N58" s="48"/>
      <c r="O58" s="36"/>
    </row>
    <row r="59" spans="2:15" ht="18" customHeight="1">
      <c r="B59" s="47"/>
      <c r="C59" s="118"/>
      <c r="D59" s="120"/>
      <c r="E59" s="120"/>
      <c r="F59" s="120"/>
      <c r="G59" s="118"/>
      <c r="H59" s="121"/>
      <c r="I59" s="121"/>
      <c r="J59" s="121"/>
      <c r="K59" s="36"/>
      <c r="L59" s="48"/>
      <c r="M59" s="48"/>
      <c r="N59" s="48"/>
      <c r="O59" s="36"/>
    </row>
    <row r="60" spans="2:15" ht="18" customHeight="1">
      <c r="B60" s="47"/>
      <c r="C60" s="118"/>
      <c r="D60" s="120"/>
      <c r="E60" s="120"/>
      <c r="F60" s="120"/>
      <c r="G60" s="118"/>
      <c r="H60" s="121"/>
      <c r="I60" s="121"/>
      <c r="J60" s="121"/>
      <c r="K60" s="36"/>
      <c r="L60" s="48"/>
      <c r="M60" s="48"/>
      <c r="N60" s="48"/>
      <c r="O60" s="36"/>
    </row>
    <row r="61" spans="2:15" ht="18" customHeight="1">
      <c r="B61" s="47"/>
      <c r="C61" s="118"/>
      <c r="D61" s="120"/>
      <c r="E61" s="120"/>
      <c r="F61" s="120"/>
      <c r="G61" s="118"/>
      <c r="H61" s="121"/>
      <c r="I61" s="121"/>
      <c r="J61" s="121"/>
      <c r="K61" s="36"/>
      <c r="L61" s="48"/>
      <c r="M61" s="48"/>
      <c r="N61" s="48"/>
      <c r="O61" s="36"/>
    </row>
    <row r="62" spans="2:15" ht="18" customHeight="1">
      <c r="B62" s="47"/>
      <c r="C62" s="118"/>
      <c r="D62" s="120"/>
      <c r="E62" s="120"/>
      <c r="F62" s="120"/>
      <c r="G62" s="118"/>
      <c r="H62" s="121"/>
      <c r="I62" s="121"/>
      <c r="J62" s="121"/>
      <c r="K62" s="36"/>
      <c r="L62" s="48"/>
      <c r="M62" s="48"/>
      <c r="N62" s="48"/>
      <c r="O62" s="36"/>
    </row>
    <row r="63" spans="2:15" ht="18" customHeight="1">
      <c r="B63" s="47"/>
      <c r="C63" s="118"/>
      <c r="D63" s="120"/>
      <c r="E63" s="120"/>
      <c r="F63" s="120"/>
      <c r="G63" s="118"/>
      <c r="H63" s="121"/>
      <c r="I63" s="121"/>
      <c r="J63" s="121"/>
      <c r="K63" s="36"/>
      <c r="L63" s="48"/>
      <c r="M63" s="48"/>
      <c r="N63" s="48"/>
      <c r="O63" s="36"/>
    </row>
    <row r="64" spans="2:15" ht="18" customHeight="1">
      <c r="B64" s="47"/>
      <c r="C64" s="118"/>
      <c r="D64" s="120"/>
      <c r="E64" s="120"/>
      <c r="F64" s="120"/>
      <c r="G64" s="118"/>
      <c r="H64" s="121"/>
      <c r="I64" s="121"/>
      <c r="J64" s="121"/>
      <c r="K64" s="36"/>
      <c r="L64" s="48"/>
      <c r="M64" s="48"/>
      <c r="N64" s="48"/>
      <c r="O64" s="36"/>
    </row>
    <row r="65" spans="2:15" ht="18" customHeight="1">
      <c r="B65" s="47"/>
      <c r="C65" s="118"/>
      <c r="D65" s="120"/>
      <c r="E65" s="120"/>
      <c r="F65" s="120"/>
      <c r="G65" s="118"/>
      <c r="H65" s="121"/>
      <c r="I65" s="121"/>
      <c r="J65" s="121"/>
      <c r="K65" s="36"/>
      <c r="L65" s="48"/>
      <c r="M65" s="48"/>
      <c r="N65" s="48"/>
      <c r="O65" s="36"/>
    </row>
    <row r="66" spans="2:15" ht="18" customHeight="1">
      <c r="B66" s="47"/>
      <c r="C66" s="118"/>
      <c r="D66" s="120"/>
      <c r="E66" s="120"/>
      <c r="F66" s="120"/>
      <c r="G66" s="118"/>
      <c r="H66" s="121"/>
      <c r="I66" s="121"/>
      <c r="J66" s="121"/>
      <c r="K66" s="36"/>
      <c r="L66" s="48"/>
      <c r="M66" s="48"/>
      <c r="N66" s="48"/>
      <c r="O66" s="36"/>
    </row>
    <row r="67" spans="2:15" ht="18" customHeight="1">
      <c r="B67" s="47"/>
      <c r="C67" s="118"/>
      <c r="D67" s="120"/>
      <c r="E67" s="120"/>
      <c r="F67" s="120"/>
      <c r="G67" s="118"/>
      <c r="H67" s="121"/>
      <c r="I67" s="121"/>
      <c r="J67" s="121"/>
      <c r="K67" s="36"/>
      <c r="L67" s="48"/>
      <c r="M67" s="48"/>
      <c r="N67" s="48"/>
      <c r="O67" s="36"/>
    </row>
    <row r="68" spans="2:15" ht="18" customHeight="1">
      <c r="B68" s="47"/>
      <c r="C68" s="118"/>
      <c r="D68" s="120"/>
      <c r="E68" s="120"/>
      <c r="F68" s="120"/>
      <c r="G68" s="118"/>
      <c r="H68" s="121"/>
      <c r="I68" s="121"/>
      <c r="J68" s="121"/>
      <c r="K68" s="36"/>
      <c r="L68" s="48"/>
      <c r="M68" s="48"/>
      <c r="N68" s="48"/>
      <c r="O68" s="36"/>
    </row>
    <row r="69" spans="2:15" ht="18" customHeight="1">
      <c r="B69" s="47"/>
      <c r="C69" s="118"/>
      <c r="D69" s="120"/>
      <c r="E69" s="120"/>
      <c r="F69" s="120"/>
      <c r="G69" s="118"/>
      <c r="H69" s="121"/>
      <c r="I69" s="121"/>
      <c r="J69" s="121"/>
      <c r="K69" s="36"/>
      <c r="L69" s="48"/>
      <c r="M69" s="48"/>
      <c r="N69" s="48"/>
      <c r="O69" s="36"/>
    </row>
    <row r="70" spans="2:15" ht="18" customHeight="1">
      <c r="B70" s="47"/>
      <c r="C70" s="118"/>
      <c r="D70" s="120"/>
      <c r="E70" s="120"/>
      <c r="F70" s="120"/>
      <c r="G70" s="118"/>
      <c r="H70" s="121"/>
      <c r="I70" s="121"/>
      <c r="J70" s="121"/>
      <c r="K70" s="36"/>
      <c r="L70" s="48"/>
      <c r="M70" s="48"/>
      <c r="N70" s="48"/>
      <c r="O70" s="36"/>
    </row>
    <row r="71" spans="2:15" ht="18" customHeight="1">
      <c r="B71" s="47"/>
      <c r="C71" s="118"/>
      <c r="D71" s="120"/>
      <c r="E71" s="120"/>
      <c r="F71" s="120"/>
      <c r="G71" s="118"/>
      <c r="H71" s="121"/>
      <c r="I71" s="121"/>
      <c r="J71" s="121"/>
      <c r="K71" s="36"/>
      <c r="L71" s="48"/>
      <c r="M71" s="48"/>
      <c r="N71" s="48"/>
      <c r="O71" s="36"/>
    </row>
    <row r="72" spans="2:15" ht="18" customHeight="1">
      <c r="B72" s="47"/>
      <c r="C72" s="118"/>
      <c r="D72" s="120"/>
      <c r="E72" s="120"/>
      <c r="F72" s="120"/>
      <c r="G72" s="118"/>
      <c r="H72" s="121"/>
      <c r="I72" s="121"/>
      <c r="J72" s="121"/>
      <c r="K72" s="36"/>
      <c r="L72" s="48"/>
      <c r="M72" s="48"/>
      <c r="N72" s="48"/>
      <c r="O72" s="36"/>
    </row>
    <row r="73" spans="2:15" ht="18" customHeight="1">
      <c r="B73" s="47"/>
      <c r="C73" s="118"/>
      <c r="D73" s="120"/>
      <c r="E73" s="120"/>
      <c r="F73" s="120"/>
      <c r="G73" s="118"/>
      <c r="H73" s="121"/>
      <c r="I73" s="121"/>
      <c r="J73" s="121"/>
      <c r="K73" s="36"/>
      <c r="L73" s="48"/>
      <c r="M73" s="48"/>
      <c r="N73" s="48"/>
      <c r="O73" s="36"/>
    </row>
    <row r="74" spans="2:15" ht="18" customHeight="1">
      <c r="B74" s="47"/>
      <c r="C74" s="118"/>
      <c r="D74" s="120"/>
      <c r="E74" s="120"/>
      <c r="F74" s="120"/>
      <c r="G74" s="118"/>
      <c r="H74" s="121"/>
      <c r="I74" s="121"/>
      <c r="J74" s="121"/>
      <c r="K74" s="36"/>
      <c r="L74" s="48"/>
      <c r="M74" s="48"/>
      <c r="N74" s="48"/>
      <c r="O74" s="36"/>
    </row>
    <row r="75" spans="2:15" ht="18" customHeight="1">
      <c r="B75" s="47"/>
      <c r="C75" s="118"/>
      <c r="D75" s="120"/>
      <c r="E75" s="120"/>
      <c r="F75" s="120"/>
      <c r="G75" s="118"/>
      <c r="H75" s="121"/>
      <c r="I75" s="121"/>
      <c r="J75" s="121"/>
      <c r="K75" s="36"/>
      <c r="L75" s="48"/>
      <c r="M75" s="48"/>
      <c r="N75" s="48"/>
      <c r="O75" s="36"/>
    </row>
    <row r="76" spans="2:15" ht="18" customHeight="1">
      <c r="B76" s="47"/>
      <c r="C76" s="118"/>
      <c r="D76" s="120"/>
      <c r="E76" s="120"/>
      <c r="F76" s="120"/>
      <c r="G76" s="118"/>
      <c r="H76" s="121"/>
      <c r="I76" s="121"/>
      <c r="J76" s="121"/>
      <c r="K76" s="36"/>
      <c r="L76" s="48"/>
      <c r="M76" s="48"/>
      <c r="N76" s="48"/>
      <c r="O76" s="36"/>
    </row>
    <row r="77" spans="2:15" ht="18" customHeight="1">
      <c r="B77" s="47"/>
      <c r="C77" s="118"/>
      <c r="D77" s="120"/>
      <c r="E77" s="120"/>
      <c r="F77" s="120"/>
      <c r="G77" s="118"/>
      <c r="H77" s="121"/>
      <c r="I77" s="121"/>
      <c r="J77" s="121"/>
      <c r="K77" s="36"/>
      <c r="L77" s="48"/>
      <c r="M77" s="48"/>
      <c r="N77" s="48"/>
      <c r="O77" s="36"/>
    </row>
    <row r="78" spans="2:15" ht="18" customHeight="1">
      <c r="B78" s="47"/>
      <c r="C78" s="118"/>
      <c r="D78" s="120"/>
      <c r="E78" s="120"/>
      <c r="F78" s="120"/>
      <c r="G78" s="118"/>
      <c r="H78" s="121"/>
      <c r="I78" s="121"/>
      <c r="J78" s="121"/>
      <c r="K78" s="36"/>
      <c r="L78" s="48"/>
      <c r="M78" s="48"/>
      <c r="N78" s="48"/>
      <c r="O78" s="36"/>
    </row>
    <row r="79" spans="2:15" ht="18" customHeight="1">
      <c r="B79" s="47"/>
      <c r="C79" s="118"/>
      <c r="D79" s="120"/>
      <c r="E79" s="120"/>
      <c r="F79" s="120"/>
      <c r="G79" s="118"/>
      <c r="H79" s="121"/>
      <c r="I79" s="121"/>
      <c r="J79" s="121"/>
      <c r="K79" s="36"/>
      <c r="L79" s="48"/>
      <c r="M79" s="48"/>
      <c r="N79" s="48"/>
      <c r="O79" s="36"/>
    </row>
    <row r="80" spans="2:15" ht="18" customHeight="1">
      <c r="B80" s="47"/>
      <c r="C80" s="118"/>
      <c r="D80" s="120"/>
      <c r="E80" s="120"/>
      <c r="F80" s="120"/>
      <c r="G80" s="118"/>
      <c r="H80" s="121"/>
      <c r="I80" s="121"/>
      <c r="J80" s="121"/>
      <c r="K80" s="36"/>
      <c r="L80" s="48"/>
      <c r="M80" s="48"/>
      <c r="N80" s="48"/>
      <c r="O80" s="36"/>
    </row>
    <row r="81" spans="2:15" ht="14.25">
      <c r="B81" s="47"/>
      <c r="C81" s="118"/>
      <c r="D81" s="120"/>
      <c r="E81" s="120"/>
      <c r="F81" s="120"/>
      <c r="G81" s="118"/>
      <c r="H81" s="121"/>
      <c r="I81" s="121"/>
      <c r="J81" s="121"/>
      <c r="K81" s="36"/>
      <c r="L81" s="48"/>
      <c r="M81" s="48"/>
      <c r="N81" s="48"/>
      <c r="O81" s="36"/>
    </row>
    <row r="82" spans="2:15" ht="14.25">
      <c r="B82" s="47"/>
      <c r="C82" s="118"/>
      <c r="D82" s="120"/>
      <c r="E82" s="120"/>
      <c r="F82" s="120"/>
      <c r="G82" s="118"/>
      <c r="H82" s="121"/>
      <c r="I82" s="121"/>
      <c r="J82" s="121"/>
      <c r="K82" s="36"/>
      <c r="L82" s="48"/>
      <c r="M82" s="48"/>
      <c r="N82" s="48"/>
      <c r="O82" s="36"/>
    </row>
    <row r="83" spans="2:15" ht="14.25">
      <c r="B83" s="47"/>
      <c r="C83" s="118"/>
      <c r="D83" s="120"/>
      <c r="E83" s="120"/>
      <c r="F83" s="120"/>
      <c r="G83" s="118"/>
      <c r="H83" s="121"/>
      <c r="I83" s="121"/>
      <c r="J83" s="121"/>
      <c r="K83" s="36"/>
      <c r="L83" s="48"/>
      <c r="M83" s="48"/>
      <c r="N83" s="48"/>
      <c r="O83" s="36"/>
    </row>
    <row r="84" spans="2:15" ht="14.25">
      <c r="B84" s="47"/>
      <c r="C84" s="118"/>
      <c r="D84" s="120"/>
      <c r="E84" s="120"/>
      <c r="F84" s="120"/>
      <c r="G84" s="118"/>
      <c r="H84" s="121"/>
      <c r="I84" s="121"/>
      <c r="J84" s="121"/>
      <c r="K84" s="36"/>
      <c r="L84" s="48"/>
      <c r="M84" s="48"/>
      <c r="N84" s="48"/>
      <c r="O84" s="36"/>
    </row>
    <row r="85" spans="2:15" ht="14.25">
      <c r="B85" s="47"/>
      <c r="C85" s="118"/>
      <c r="D85" s="120"/>
      <c r="E85" s="120"/>
      <c r="F85" s="120"/>
      <c r="G85" s="118"/>
      <c r="H85" s="121"/>
      <c r="I85" s="121"/>
      <c r="J85" s="121"/>
      <c r="K85" s="36"/>
      <c r="L85" s="48"/>
      <c r="M85" s="48"/>
      <c r="N85" s="48"/>
      <c r="O85" s="36"/>
    </row>
    <row r="86" spans="2:15" ht="14.25">
      <c r="B86" s="47"/>
      <c r="C86" s="118"/>
      <c r="D86" s="120"/>
      <c r="E86" s="120"/>
      <c r="F86" s="120"/>
      <c r="G86" s="118"/>
      <c r="H86" s="121"/>
      <c r="I86" s="121"/>
      <c r="J86" s="121"/>
      <c r="K86" s="36"/>
      <c r="L86" s="48"/>
      <c r="M86" s="48"/>
      <c r="N86" s="48"/>
      <c r="O86" s="36"/>
    </row>
    <row r="87" spans="2:15" ht="14.25">
      <c r="B87" s="47"/>
      <c r="C87" s="118"/>
      <c r="D87" s="120"/>
      <c r="E87" s="120"/>
      <c r="F87" s="120"/>
      <c r="G87" s="118"/>
      <c r="H87" s="121"/>
      <c r="I87" s="121"/>
      <c r="J87" s="121"/>
      <c r="K87" s="36"/>
      <c r="L87" s="48"/>
      <c r="M87" s="48"/>
      <c r="N87" s="48"/>
      <c r="O87" s="36"/>
    </row>
    <row r="88" spans="2:15" ht="14.25">
      <c r="B88" s="47"/>
      <c r="C88" s="118"/>
      <c r="D88" s="120"/>
      <c r="E88" s="120"/>
      <c r="F88" s="120"/>
      <c r="G88" s="118"/>
      <c r="H88" s="121"/>
      <c r="I88" s="121"/>
      <c r="J88" s="121"/>
      <c r="K88" s="36"/>
      <c r="L88" s="48"/>
      <c r="M88" s="48"/>
      <c r="N88" s="48"/>
      <c r="O88" s="36"/>
    </row>
    <row r="89" spans="2:15" ht="14.25">
      <c r="B89" s="47"/>
      <c r="C89" s="118"/>
      <c r="D89" s="120"/>
      <c r="E89" s="120"/>
      <c r="F89" s="120"/>
      <c r="G89" s="118"/>
      <c r="H89" s="121"/>
      <c r="I89" s="121"/>
      <c r="J89" s="121"/>
      <c r="K89" s="36"/>
      <c r="L89" s="48"/>
      <c r="M89" s="48"/>
      <c r="N89" s="48"/>
      <c r="O89" s="36"/>
    </row>
    <row r="90" spans="2:15" ht="14.25">
      <c r="B90" s="47"/>
      <c r="C90" s="118"/>
      <c r="D90" s="120"/>
      <c r="E90" s="120"/>
      <c r="F90" s="120"/>
      <c r="G90" s="118"/>
      <c r="H90" s="121"/>
      <c r="I90" s="121"/>
      <c r="J90" s="121"/>
      <c r="K90" s="36"/>
      <c r="L90" s="48"/>
      <c r="M90" s="48"/>
      <c r="N90" s="48"/>
      <c r="O90" s="36"/>
    </row>
    <row r="91" spans="2:15" ht="14.25">
      <c r="B91" s="47"/>
      <c r="C91" s="118"/>
      <c r="D91" s="120"/>
      <c r="E91" s="120"/>
      <c r="F91" s="120"/>
      <c r="G91" s="118"/>
      <c r="H91" s="121"/>
      <c r="I91" s="121"/>
      <c r="J91" s="121"/>
      <c r="K91" s="36"/>
      <c r="L91" s="48"/>
      <c r="M91" s="48"/>
      <c r="N91" s="48"/>
      <c r="O91" s="36"/>
    </row>
    <row r="92" spans="2:15" ht="14.25">
      <c r="B92" s="47"/>
      <c r="C92" s="118"/>
      <c r="D92" s="120"/>
      <c r="E92" s="120"/>
      <c r="F92" s="120"/>
      <c r="G92" s="118"/>
      <c r="H92" s="121"/>
      <c r="I92" s="121"/>
      <c r="J92" s="121"/>
      <c r="K92" s="36"/>
      <c r="L92" s="48"/>
      <c r="M92" s="48"/>
      <c r="N92" s="48"/>
      <c r="O92" s="36"/>
    </row>
    <row r="93" spans="2:15" ht="14.25">
      <c r="B93" s="47"/>
      <c r="C93" s="118"/>
      <c r="D93" s="120"/>
      <c r="E93" s="120"/>
      <c r="F93" s="120"/>
      <c r="G93" s="118"/>
      <c r="H93" s="121"/>
      <c r="I93" s="121"/>
      <c r="J93" s="121"/>
      <c r="K93" s="36"/>
      <c r="L93" s="48"/>
      <c r="M93" s="48"/>
      <c r="N93" s="48"/>
      <c r="O93" s="36"/>
    </row>
    <row r="94" spans="2:15" ht="14.25">
      <c r="B94" s="47"/>
      <c r="C94" s="118"/>
      <c r="D94" s="120"/>
      <c r="E94" s="120"/>
      <c r="F94" s="120"/>
      <c r="G94" s="118"/>
      <c r="H94" s="121"/>
      <c r="I94" s="121"/>
      <c r="J94" s="121"/>
      <c r="K94" s="36"/>
      <c r="L94" s="48"/>
      <c r="M94" s="48"/>
      <c r="N94" s="48"/>
      <c r="O94" s="36"/>
    </row>
    <row r="95" spans="2:15" ht="14.25">
      <c r="B95" s="47"/>
      <c r="C95" s="118"/>
      <c r="D95" s="120"/>
      <c r="E95" s="120"/>
      <c r="F95" s="120"/>
      <c r="G95" s="118"/>
      <c r="H95" s="121"/>
      <c r="I95" s="121"/>
      <c r="J95" s="121"/>
      <c r="K95" s="36"/>
      <c r="L95" s="48"/>
      <c r="M95" s="48"/>
      <c r="N95" s="48"/>
      <c r="O95" s="36"/>
    </row>
    <row r="96" spans="2:15" ht="14.25">
      <c r="B96" s="47"/>
      <c r="C96" s="118"/>
      <c r="D96" s="120"/>
      <c r="E96" s="120"/>
      <c r="F96" s="120"/>
      <c r="G96" s="118"/>
      <c r="H96" s="121"/>
      <c r="I96" s="121"/>
      <c r="J96" s="121"/>
      <c r="K96" s="36"/>
      <c r="L96" s="48"/>
      <c r="M96" s="48"/>
      <c r="N96" s="48"/>
      <c r="O96" s="36"/>
    </row>
    <row r="97" spans="2:15" ht="14.25">
      <c r="B97" s="47"/>
      <c r="C97" s="118"/>
      <c r="D97" s="120"/>
      <c r="E97" s="120"/>
      <c r="F97" s="120"/>
      <c r="G97" s="118"/>
      <c r="H97" s="121"/>
      <c r="I97" s="121"/>
      <c r="J97" s="121"/>
      <c r="K97" s="36"/>
      <c r="L97" s="48"/>
      <c r="M97" s="48"/>
      <c r="N97" s="48"/>
      <c r="O97" s="36"/>
    </row>
    <row r="98" spans="2:15" ht="14.25">
      <c r="B98" s="47"/>
      <c r="C98" s="118"/>
      <c r="D98" s="120"/>
      <c r="E98" s="120"/>
      <c r="F98" s="120"/>
      <c r="G98" s="118"/>
      <c r="H98" s="121"/>
      <c r="I98" s="121"/>
      <c r="J98" s="121"/>
      <c r="K98" s="36"/>
      <c r="L98" s="48"/>
      <c r="M98" s="48"/>
      <c r="N98" s="48"/>
      <c r="O98" s="36"/>
    </row>
    <row r="99" spans="2:15" ht="14.25">
      <c r="B99" s="47"/>
      <c r="C99" s="118"/>
      <c r="D99" s="120"/>
      <c r="E99" s="120"/>
      <c r="F99" s="120"/>
      <c r="G99" s="118"/>
      <c r="H99" s="121"/>
      <c r="I99" s="121"/>
      <c r="J99" s="121"/>
      <c r="K99" s="36"/>
      <c r="L99" s="48"/>
      <c r="M99" s="48"/>
      <c r="N99" s="48"/>
      <c r="O99" s="36"/>
    </row>
    <row r="100" spans="2:15" ht="14.25">
      <c r="B100" s="47"/>
      <c r="C100" s="118"/>
      <c r="D100" s="120"/>
      <c r="E100" s="120"/>
      <c r="F100" s="120"/>
      <c r="G100" s="118"/>
      <c r="H100" s="121"/>
      <c r="I100" s="121"/>
      <c r="J100" s="121"/>
      <c r="K100" s="36"/>
      <c r="L100" s="48"/>
      <c r="M100" s="48"/>
      <c r="N100" s="48"/>
      <c r="O100" s="36"/>
    </row>
    <row r="101" spans="2:15" ht="14.25">
      <c r="B101" s="47"/>
      <c r="C101" s="118"/>
      <c r="D101" s="120"/>
      <c r="E101" s="120"/>
      <c r="F101" s="120"/>
      <c r="G101" s="118"/>
      <c r="H101" s="121"/>
      <c r="I101" s="121"/>
      <c r="J101" s="121"/>
      <c r="K101" s="36"/>
      <c r="L101" s="48"/>
      <c r="M101" s="48"/>
      <c r="N101" s="48"/>
      <c r="O101" s="36"/>
    </row>
    <row r="102" spans="2:15" ht="14.25">
      <c r="B102" s="47"/>
      <c r="C102" s="118"/>
      <c r="D102" s="120"/>
      <c r="E102" s="120"/>
      <c r="F102" s="120"/>
      <c r="G102" s="118"/>
      <c r="H102" s="121"/>
      <c r="I102" s="121"/>
      <c r="J102" s="121"/>
      <c r="K102" s="36"/>
      <c r="L102" s="48"/>
      <c r="M102" s="48"/>
      <c r="N102" s="48"/>
      <c r="O102" s="36"/>
    </row>
    <row r="103" spans="2:15" ht="14.25">
      <c r="B103" s="47"/>
      <c r="C103" s="118"/>
      <c r="D103" s="120"/>
      <c r="E103" s="120"/>
      <c r="F103" s="120"/>
      <c r="G103" s="118"/>
      <c r="H103" s="121"/>
      <c r="I103" s="121"/>
      <c r="J103" s="121"/>
      <c r="K103" s="36"/>
      <c r="L103" s="48"/>
      <c r="M103" s="48"/>
      <c r="N103" s="48"/>
      <c r="O103" s="36"/>
    </row>
    <row r="104" spans="2:15" ht="14.25">
      <c r="B104" s="47"/>
      <c r="C104" s="118"/>
      <c r="D104" s="120"/>
      <c r="E104" s="120"/>
      <c r="F104" s="120"/>
      <c r="G104" s="118"/>
      <c r="H104" s="121"/>
      <c r="I104" s="121"/>
      <c r="J104" s="121"/>
      <c r="K104" s="36"/>
      <c r="L104" s="48"/>
      <c r="M104" s="48"/>
      <c r="N104" s="48"/>
      <c r="O104" s="36"/>
    </row>
    <row r="105" spans="2:15" ht="14.25">
      <c r="B105" s="47"/>
      <c r="C105" s="118"/>
      <c r="D105" s="120"/>
      <c r="E105" s="120"/>
      <c r="F105" s="120"/>
      <c r="G105" s="118"/>
      <c r="H105" s="121"/>
      <c r="I105" s="121"/>
      <c r="J105" s="121"/>
      <c r="K105" s="36"/>
      <c r="L105" s="48"/>
      <c r="M105" s="48"/>
      <c r="N105" s="48"/>
      <c r="O105" s="36"/>
    </row>
    <row r="106" spans="2:15" ht="14.25">
      <c r="B106" s="47"/>
      <c r="C106" s="118"/>
      <c r="D106" s="120"/>
      <c r="E106" s="120"/>
      <c r="F106" s="120"/>
      <c r="G106" s="118"/>
      <c r="H106" s="121"/>
      <c r="I106" s="121"/>
      <c r="J106" s="121"/>
      <c r="K106" s="36"/>
      <c r="L106" s="48"/>
      <c r="M106" s="48"/>
      <c r="N106" s="48"/>
      <c r="O106" s="36"/>
    </row>
    <row r="107" spans="2:15" ht="14.25">
      <c r="B107" s="47"/>
      <c r="C107" s="118"/>
      <c r="D107" s="120"/>
      <c r="E107" s="120"/>
      <c r="F107" s="120"/>
      <c r="G107" s="118"/>
      <c r="H107" s="121"/>
      <c r="I107" s="121"/>
      <c r="J107" s="121"/>
      <c r="K107" s="36"/>
      <c r="L107" s="48"/>
      <c r="M107" s="48"/>
      <c r="N107" s="48"/>
      <c r="O107" s="36"/>
    </row>
    <row r="108" spans="2:15" ht="14.25">
      <c r="B108" s="47"/>
      <c r="C108" s="118"/>
      <c r="D108" s="120"/>
      <c r="E108" s="120"/>
      <c r="F108" s="120"/>
      <c r="G108" s="118"/>
      <c r="H108" s="121"/>
      <c r="I108" s="121"/>
      <c r="J108" s="121"/>
      <c r="K108" s="36"/>
      <c r="L108" s="48"/>
      <c r="M108" s="48"/>
      <c r="N108" s="48"/>
      <c r="O108" s="36"/>
    </row>
    <row r="109" spans="2:15" ht="14.25">
      <c r="B109" s="47"/>
      <c r="C109" s="118"/>
      <c r="D109" s="120"/>
      <c r="E109" s="120"/>
      <c r="F109" s="120"/>
      <c r="G109" s="118"/>
      <c r="H109" s="121"/>
      <c r="I109" s="121"/>
      <c r="J109" s="121"/>
      <c r="K109" s="36"/>
      <c r="L109" s="48"/>
      <c r="M109" s="48"/>
      <c r="N109" s="48"/>
      <c r="O109" s="36"/>
    </row>
    <row r="110" spans="2:15" ht="14.25">
      <c r="B110" s="36"/>
      <c r="C110" s="48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O110" s="36"/>
    </row>
    <row r="111" spans="2:15" ht="14.25">
      <c r="B111" s="36"/>
      <c r="C111" s="48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O111" s="36"/>
    </row>
    <row r="112" spans="2:15" ht="14.25">
      <c r="B112" s="36"/>
      <c r="C112" s="48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O112" s="36"/>
    </row>
    <row r="113" spans="2:15" ht="14.25">
      <c r="B113" s="36"/>
      <c r="C113" s="48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O113" s="36"/>
    </row>
    <row r="114" spans="2:15" ht="14.25">
      <c r="B114" s="36"/>
      <c r="C114" s="48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O114" s="36"/>
    </row>
    <row r="115" spans="2:15" ht="14.25">
      <c r="B115" s="36"/>
      <c r="C115" s="48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O115" s="36"/>
    </row>
    <row r="116" spans="2:15" ht="14.25">
      <c r="B116" s="36"/>
      <c r="C116" s="48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O116" s="36"/>
    </row>
    <row r="117" spans="2:15" ht="14.25">
      <c r="B117" s="36"/>
      <c r="C117" s="48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O117" s="36"/>
    </row>
    <row r="118" spans="2:15" ht="14.25">
      <c r="B118" s="36"/>
      <c r="C118" s="48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O118" s="36"/>
    </row>
    <row r="119" spans="2:15" ht="14.25">
      <c r="B119" s="36"/>
      <c r="C119" s="48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O119" s="36"/>
    </row>
    <row r="120" spans="2:15" ht="14.25">
      <c r="B120" s="36"/>
      <c r="C120" s="48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O120" s="36"/>
    </row>
    <row r="121" spans="2:15" ht="14.25">
      <c r="B121" s="36"/>
      <c r="C121" s="48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O121" s="36"/>
    </row>
    <row r="122" spans="2:15" ht="14.25">
      <c r="B122" s="36"/>
      <c r="C122" s="48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O122" s="36"/>
    </row>
    <row r="123" spans="2:15" ht="14.25">
      <c r="B123" s="36"/>
      <c r="C123" s="48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O123" s="36"/>
    </row>
    <row r="124" spans="2:15" ht="14.25">
      <c r="B124" s="36"/>
      <c r="C124" s="48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O124" s="36"/>
    </row>
    <row r="125" spans="2:15" ht="14.25">
      <c r="B125" s="36"/>
      <c r="C125" s="48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O125" s="36"/>
    </row>
  </sheetData>
  <sheetProtection sheet="1" objects="1" scenarios="1"/>
  <mergeCells count="3">
    <mergeCell ref="B26:D26"/>
    <mergeCell ref="D3:F3"/>
    <mergeCell ref="B7:D7"/>
  </mergeCells>
  <conditionalFormatting sqref="E5:F5">
    <cfRule type="cellIs" priority="1" dxfId="1" operator="equal" stopIfTrue="1">
      <formula>0</formula>
    </cfRule>
  </conditionalFormatting>
  <dataValidations count="7">
    <dataValidation type="whole" allowBlank="1" showInputMessage="1" showErrorMessage="1" sqref="H26:I26">
      <formula1>1</formula1>
      <formula2>3</formula2>
    </dataValidation>
    <dataValidation allowBlank="1" showInputMessage="1" showErrorMessage="1" imeMode="disabled" sqref="B13:B22 G13:J22 H23:J24 B32:B39 G32:J39 H9:J9"/>
    <dataValidation type="whole" allowBlank="1" showInputMessage="1" showErrorMessage="1" promptTitle="学年の入力" prompt="学年の数値 １～３ を入力してください" errorTitle="不正入力" error="このセルには １～３ の整数値しか入力できません" imeMode="disabled" sqref="G23:G24">
      <formula1>1</formula1>
      <formula2>3</formula2>
    </dataValidation>
    <dataValidation allowBlank="1" showInputMessage="1" showErrorMessage="1" imeMode="hiragana" sqref="C13:D24 C28:D28 E13:F22 C9:D9 C32:F39"/>
    <dataValidation allowBlank="1" showInputMessage="1" showErrorMessage="1" imeMode="halfKatakana" sqref="E23:F24"/>
    <dataValidation type="textLength" allowBlank="1" showInputMessage="1" showErrorMessage="1" imeMode="hiragana" sqref="E4:F4">
      <formula1>0</formula1>
      <formula2>16</formula2>
    </dataValidation>
    <dataValidation type="list" allowBlank="1" showInputMessage="1" showErrorMessage="1" sqref="D3:F3">
      <formula1>校名</formula1>
    </dataValidation>
  </dataValidations>
  <printOptions horizontalCentered="1"/>
  <pageMargins left="0.5905511811023623" right="0.5905511811023623" top="0.6692913385826772" bottom="0.5905511811023623" header="0.31496062992125984" footer="0"/>
  <pageSetup horizontalDpi="300" verticalDpi="300" orientation="landscape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P56"/>
  <sheetViews>
    <sheetView showGridLines="0" zoomScale="50" zoomScaleNormal="50" zoomScalePageLayoutView="0" workbookViewId="0" topLeftCell="A1">
      <selection activeCell="C56" sqref="C56"/>
    </sheetView>
  </sheetViews>
  <sheetFormatPr defaultColWidth="8.796875" defaultRowHeight="15"/>
  <cols>
    <col min="1" max="1" width="9" style="127" customWidth="1"/>
    <col min="2" max="2" width="9.69921875" style="127" customWidth="1"/>
    <col min="3" max="4" width="9" style="127" customWidth="1"/>
    <col min="5" max="5" width="13.3984375" style="127" customWidth="1"/>
    <col min="6" max="6" width="11.19921875" style="127" customWidth="1"/>
    <col min="7" max="16384" width="9" style="127" customWidth="1"/>
  </cols>
  <sheetData>
    <row r="1" spans="15:16" ht="14.25">
      <c r="O1" s="128" t="s">
        <v>298</v>
      </c>
      <c r="P1" s="127" t="s">
        <v>299</v>
      </c>
    </row>
    <row r="3" ht="18.75">
      <c r="C3" s="129" t="s">
        <v>277</v>
      </c>
    </row>
    <row r="5" spans="2:9" ht="33.75" customHeight="1">
      <c r="B5" s="130" t="s">
        <v>287</v>
      </c>
      <c r="C5" s="131">
        <f>'定数表'!$Q$5</f>
        <v>1</v>
      </c>
      <c r="D5" s="58" t="s">
        <v>270</v>
      </c>
      <c r="E5" s="132" t="str">
        <f>'定数表'!$P$5</f>
        <v>鳥栖高校</v>
      </c>
      <c r="F5" s="133" t="s">
        <v>273</v>
      </c>
      <c r="G5" s="134" t="s">
        <v>271</v>
      </c>
      <c r="H5" s="135" t="str">
        <f>'入力ｼｰﾄ'!$C$9&amp;"  "&amp;'入力ｼｰﾄ'!$D$9</f>
        <v>  </v>
      </c>
      <c r="I5" s="136"/>
    </row>
    <row r="6" spans="2:9" ht="24" customHeight="1">
      <c r="B6" s="122" t="s">
        <v>272</v>
      </c>
      <c r="C6" s="137"/>
      <c r="D6" s="138" t="s">
        <v>275</v>
      </c>
      <c r="E6" s="139"/>
      <c r="F6" s="137"/>
      <c r="G6" s="138" t="s">
        <v>276</v>
      </c>
      <c r="H6" s="140"/>
      <c r="I6" s="122" t="s">
        <v>274</v>
      </c>
    </row>
    <row r="7" spans="2:14" ht="24" customHeight="1">
      <c r="B7" s="201" t="s">
        <v>278</v>
      </c>
      <c r="C7" s="150"/>
      <c r="D7" s="156" t="str">
        <f>'入力ｼｰﾄ'!E13&amp;"  "&amp;'入力ｼｰﾄ'!F13</f>
        <v>  </v>
      </c>
      <c r="E7" s="152"/>
      <c r="F7" s="193" t="str">
        <f>'入力ｼｰﾄ'!H13&amp;'申込書'!O1&amp;RIGHT("00"&amp;'入力ｼｰﾄ'!I13,2)&amp;'申込書'!P1&amp;'入力ｼｰﾄ'!J13</f>
        <v> '00 "</v>
      </c>
      <c r="G7" s="194"/>
      <c r="H7" s="195"/>
      <c r="I7" s="199">
        <f>IF('入力ｼｰﾄ'!G13="","",'入力ｼｰﾄ'!G13)</f>
      </c>
      <c r="N7" s="141"/>
    </row>
    <row r="8" spans="2:14" ht="24" customHeight="1">
      <c r="B8" s="202"/>
      <c r="C8" s="153"/>
      <c r="D8" s="154" t="str">
        <f>'入力ｼｰﾄ'!C13&amp;"  "&amp;'入力ｼｰﾄ'!D13</f>
        <v>  </v>
      </c>
      <c r="E8" s="155"/>
      <c r="F8" s="196"/>
      <c r="G8" s="197"/>
      <c r="H8" s="198"/>
      <c r="I8" s="200"/>
      <c r="N8" s="141"/>
    </row>
    <row r="9" spans="2:14" ht="24" customHeight="1">
      <c r="B9" s="201" t="s">
        <v>279</v>
      </c>
      <c r="C9" s="150"/>
      <c r="D9" s="156" t="str">
        <f>'入力ｼｰﾄ'!E14&amp;"  "&amp;'入力ｼｰﾄ'!F14</f>
        <v>  </v>
      </c>
      <c r="E9" s="152"/>
      <c r="F9" s="193">
        <f>IF('入力ｼｰﾄ'!H14="","",'入力ｼｰﾄ'!H14&amp;'申込書'!$O$1&amp;RIGHT("00"&amp;'入力ｼｰﾄ'!I14,2)&amp;'申込書'!$P$1&amp;'入力ｼｰﾄ'!J14)</f>
      </c>
      <c r="G9" s="194"/>
      <c r="H9" s="195"/>
      <c r="I9" s="199">
        <f>IF('入力ｼｰﾄ'!G14="","",'入力ｼｰﾄ'!G14)</f>
      </c>
      <c r="N9" s="141"/>
    </row>
    <row r="10" spans="2:14" ht="24" customHeight="1">
      <c r="B10" s="202"/>
      <c r="C10" s="153"/>
      <c r="D10" s="154" t="str">
        <f>'入力ｼｰﾄ'!C14&amp;"  "&amp;'入力ｼｰﾄ'!D14</f>
        <v>  </v>
      </c>
      <c r="E10" s="155"/>
      <c r="F10" s="196"/>
      <c r="G10" s="197"/>
      <c r="H10" s="198"/>
      <c r="I10" s="200"/>
      <c r="N10" s="141"/>
    </row>
    <row r="11" spans="2:14" ht="24" customHeight="1">
      <c r="B11" s="201" t="s">
        <v>280</v>
      </c>
      <c r="C11" s="150"/>
      <c r="D11" s="156" t="str">
        <f>'入力ｼｰﾄ'!E15&amp;"  "&amp;'入力ｼｰﾄ'!F15</f>
        <v>  </v>
      </c>
      <c r="E11" s="152"/>
      <c r="F11" s="193">
        <f>IF('入力ｼｰﾄ'!H15="","",'入力ｼｰﾄ'!H15&amp;'申込書'!$O$1&amp;RIGHT("00"&amp;'入力ｼｰﾄ'!I15,2)&amp;'申込書'!$P$1&amp;'入力ｼｰﾄ'!J15)</f>
      </c>
      <c r="G11" s="194"/>
      <c r="H11" s="195"/>
      <c r="I11" s="199">
        <f>IF('入力ｼｰﾄ'!G15="","",'入力ｼｰﾄ'!G15)</f>
      </c>
      <c r="N11" s="141"/>
    </row>
    <row r="12" spans="2:14" ht="24" customHeight="1">
      <c r="B12" s="202"/>
      <c r="C12" s="153"/>
      <c r="D12" s="154" t="str">
        <f>'入力ｼｰﾄ'!C15&amp;"  "&amp;'入力ｼｰﾄ'!D15</f>
        <v>  </v>
      </c>
      <c r="E12" s="155"/>
      <c r="F12" s="196"/>
      <c r="G12" s="197"/>
      <c r="H12" s="198"/>
      <c r="I12" s="200"/>
      <c r="N12" s="141"/>
    </row>
    <row r="13" spans="2:14" ht="24" customHeight="1">
      <c r="B13" s="201" t="s">
        <v>281</v>
      </c>
      <c r="C13" s="150"/>
      <c r="D13" s="156" t="str">
        <f>'入力ｼｰﾄ'!E16&amp;"  "&amp;'入力ｼｰﾄ'!F16</f>
        <v>  </v>
      </c>
      <c r="E13" s="152"/>
      <c r="F13" s="193">
        <f>IF('入力ｼｰﾄ'!H16="","",'入力ｼｰﾄ'!H16&amp;'申込書'!$O$1&amp;RIGHT("00"&amp;'入力ｼｰﾄ'!I16,2)&amp;'申込書'!$P$1&amp;'入力ｼｰﾄ'!J16)</f>
      </c>
      <c r="G13" s="194"/>
      <c r="H13" s="195"/>
      <c r="I13" s="199">
        <f>IF('入力ｼｰﾄ'!G16="","",'入力ｼｰﾄ'!G16)</f>
      </c>
      <c r="N13" s="141"/>
    </row>
    <row r="14" spans="2:14" ht="24" customHeight="1">
      <c r="B14" s="202"/>
      <c r="C14" s="153"/>
      <c r="D14" s="154" t="str">
        <f>'入力ｼｰﾄ'!C16&amp;"  "&amp;'入力ｼｰﾄ'!D16</f>
        <v>  </v>
      </c>
      <c r="E14" s="155"/>
      <c r="F14" s="196"/>
      <c r="G14" s="197"/>
      <c r="H14" s="198"/>
      <c r="I14" s="200"/>
      <c r="N14" s="141"/>
    </row>
    <row r="15" spans="2:14" ht="24" customHeight="1">
      <c r="B15" s="201" t="s">
        <v>282</v>
      </c>
      <c r="C15" s="150"/>
      <c r="D15" s="156" t="str">
        <f>'入力ｼｰﾄ'!E17&amp;"  "&amp;'入力ｼｰﾄ'!F17</f>
        <v>  </v>
      </c>
      <c r="E15" s="152"/>
      <c r="F15" s="193">
        <f>IF('入力ｼｰﾄ'!H17="","",'入力ｼｰﾄ'!H17&amp;'申込書'!$O$1&amp;RIGHT("00"&amp;'入力ｼｰﾄ'!I17,2)&amp;'申込書'!$P$1&amp;'入力ｼｰﾄ'!J17)</f>
      </c>
      <c r="G15" s="194"/>
      <c r="H15" s="195"/>
      <c r="I15" s="199">
        <f>IF('入力ｼｰﾄ'!G17="","",'入力ｼｰﾄ'!G17)</f>
      </c>
      <c r="N15" s="141"/>
    </row>
    <row r="16" spans="2:14" ht="24" customHeight="1">
      <c r="B16" s="202"/>
      <c r="C16" s="153"/>
      <c r="D16" s="154" t="str">
        <f>'入力ｼｰﾄ'!C17&amp;"  "&amp;'入力ｼｰﾄ'!D17</f>
        <v>  </v>
      </c>
      <c r="E16" s="155"/>
      <c r="F16" s="196"/>
      <c r="G16" s="197"/>
      <c r="H16" s="198"/>
      <c r="I16" s="200"/>
      <c r="N16" s="141"/>
    </row>
    <row r="17" spans="2:9" ht="24" customHeight="1">
      <c r="B17" s="201" t="s">
        <v>283</v>
      </c>
      <c r="C17" s="150"/>
      <c r="D17" s="156" t="str">
        <f>'入力ｼｰﾄ'!E18&amp;"  "&amp;'入力ｼｰﾄ'!F18</f>
        <v>  </v>
      </c>
      <c r="E17" s="152"/>
      <c r="F17" s="193">
        <f>IF('入力ｼｰﾄ'!H18="","",'入力ｼｰﾄ'!H18&amp;'申込書'!$O$1&amp;RIGHT("00"&amp;'入力ｼｰﾄ'!I18,2)&amp;'申込書'!$P$1&amp;'入力ｼｰﾄ'!J18)</f>
      </c>
      <c r="G17" s="194"/>
      <c r="H17" s="195"/>
      <c r="I17" s="199">
        <f>IF('入力ｼｰﾄ'!G18="","",'入力ｼｰﾄ'!G18)</f>
      </c>
    </row>
    <row r="18" spans="2:9" ht="24" customHeight="1">
      <c r="B18" s="202"/>
      <c r="C18" s="153"/>
      <c r="D18" s="154" t="str">
        <f>'入力ｼｰﾄ'!C18&amp;"  "&amp;'入力ｼｰﾄ'!D18</f>
        <v>  </v>
      </c>
      <c r="E18" s="155"/>
      <c r="F18" s="196"/>
      <c r="G18" s="197"/>
      <c r="H18" s="198"/>
      <c r="I18" s="200"/>
    </row>
    <row r="19" spans="2:9" ht="24" customHeight="1">
      <c r="B19" s="201" t="s">
        <v>284</v>
      </c>
      <c r="C19" s="150"/>
      <c r="D19" s="156" t="str">
        <f>'入力ｼｰﾄ'!E19&amp;"  "&amp;'入力ｼｰﾄ'!F19</f>
        <v>  </v>
      </c>
      <c r="E19" s="152"/>
      <c r="F19" s="193">
        <f>IF('入力ｼｰﾄ'!H19="","",'入力ｼｰﾄ'!H19&amp;'申込書'!$O$1&amp;RIGHT("00"&amp;'入力ｼｰﾄ'!I19,2)&amp;'申込書'!$P$1&amp;'入力ｼｰﾄ'!J19)</f>
      </c>
      <c r="G19" s="194"/>
      <c r="H19" s="195"/>
      <c r="I19" s="199">
        <f>IF('入力ｼｰﾄ'!G19="","",'入力ｼｰﾄ'!G19)</f>
      </c>
    </row>
    <row r="20" spans="2:9" ht="24" customHeight="1">
      <c r="B20" s="202"/>
      <c r="C20" s="153"/>
      <c r="D20" s="154" t="str">
        <f>'入力ｼｰﾄ'!C19&amp;"  "&amp;'入力ｼｰﾄ'!D19</f>
        <v>  </v>
      </c>
      <c r="E20" s="155"/>
      <c r="F20" s="196"/>
      <c r="G20" s="197"/>
      <c r="H20" s="198"/>
      <c r="I20" s="200"/>
    </row>
    <row r="21" spans="2:9" ht="24" customHeight="1">
      <c r="B21" s="201" t="s">
        <v>285</v>
      </c>
      <c r="C21" s="150"/>
      <c r="D21" s="156" t="str">
        <f>'入力ｼｰﾄ'!E20&amp;"  "&amp;'入力ｼｰﾄ'!F20</f>
        <v>  </v>
      </c>
      <c r="E21" s="152"/>
      <c r="F21" s="193">
        <f>IF('入力ｼｰﾄ'!H20="","",'入力ｼｰﾄ'!H20&amp;'申込書'!$O$1&amp;RIGHT("00"&amp;'入力ｼｰﾄ'!I20,2)&amp;'申込書'!$P$1&amp;'入力ｼｰﾄ'!J20)</f>
      </c>
      <c r="G21" s="194"/>
      <c r="H21" s="195"/>
      <c r="I21" s="199">
        <f>IF('入力ｼｰﾄ'!G20="","",'入力ｼｰﾄ'!G20)</f>
      </c>
    </row>
    <row r="22" spans="2:9" ht="24" customHeight="1">
      <c r="B22" s="202"/>
      <c r="C22" s="153"/>
      <c r="D22" s="154" t="str">
        <f>'入力ｼｰﾄ'!C20&amp;"  "&amp;'入力ｼｰﾄ'!D20</f>
        <v>  </v>
      </c>
      <c r="E22" s="155"/>
      <c r="F22" s="196"/>
      <c r="G22" s="197"/>
      <c r="H22" s="198"/>
      <c r="I22" s="200"/>
    </row>
    <row r="23" spans="2:9" ht="24" customHeight="1">
      <c r="B23" s="201" t="s">
        <v>285</v>
      </c>
      <c r="C23" s="150"/>
      <c r="D23" s="156" t="str">
        <f>'入力ｼｰﾄ'!E21&amp;"  "&amp;'入力ｼｰﾄ'!F21</f>
        <v>  </v>
      </c>
      <c r="E23" s="152"/>
      <c r="F23" s="193">
        <f>IF('入力ｼｰﾄ'!H21="","",'入力ｼｰﾄ'!H21&amp;'申込書'!$O$1&amp;RIGHT("00"&amp;'入力ｼｰﾄ'!I21,2)&amp;'申込書'!$P$1&amp;'入力ｼｰﾄ'!J21)</f>
      </c>
      <c r="G23" s="194"/>
      <c r="H23" s="195"/>
      <c r="I23" s="199">
        <f>IF('入力ｼｰﾄ'!G21="","",'入力ｼｰﾄ'!G21)</f>
      </c>
    </row>
    <row r="24" spans="2:9" ht="24" customHeight="1">
      <c r="B24" s="202"/>
      <c r="C24" s="153"/>
      <c r="D24" s="154" t="str">
        <f>'入力ｼｰﾄ'!C21&amp;"  "&amp;'入力ｼｰﾄ'!D21</f>
        <v>  </v>
      </c>
      <c r="E24" s="155"/>
      <c r="F24" s="196"/>
      <c r="G24" s="197"/>
      <c r="H24" s="198"/>
      <c r="I24" s="200"/>
    </row>
    <row r="25" spans="2:9" ht="24" customHeight="1">
      <c r="B25" s="201" t="s">
        <v>285</v>
      </c>
      <c r="C25" s="150"/>
      <c r="D25" s="156" t="str">
        <f>'入力ｼｰﾄ'!E22&amp;"  "&amp;'入力ｼｰﾄ'!F22</f>
        <v>  </v>
      </c>
      <c r="E25" s="152"/>
      <c r="F25" s="193">
        <f>IF('入力ｼｰﾄ'!H22="","",'入力ｼｰﾄ'!H22&amp;'申込書'!$O$1&amp;RIGHT("00"&amp;'入力ｼｰﾄ'!I22,2)&amp;'申込書'!$P$1&amp;'入力ｼｰﾄ'!J22)</f>
      </c>
      <c r="G25" s="194"/>
      <c r="H25" s="195"/>
      <c r="I25" s="199">
        <f>IF('入力ｼｰﾄ'!G22="","",'入力ｼｰﾄ'!G22)</f>
      </c>
    </row>
    <row r="26" spans="2:9" ht="24" customHeight="1">
      <c r="B26" s="202"/>
      <c r="C26" s="153"/>
      <c r="D26" s="154" t="str">
        <f>'入力ｼｰﾄ'!C22&amp;"  "&amp;'入力ｼｰﾄ'!D22</f>
        <v>  </v>
      </c>
      <c r="E26" s="155"/>
      <c r="F26" s="196"/>
      <c r="G26" s="197"/>
      <c r="H26" s="198"/>
      <c r="I26" s="200"/>
    </row>
    <row r="27" spans="2:9" ht="24" customHeight="1">
      <c r="B27" s="32"/>
      <c r="C27" s="32"/>
      <c r="D27" s="32"/>
      <c r="E27" s="32"/>
      <c r="F27" s="32"/>
      <c r="G27" s="32"/>
      <c r="H27" s="32"/>
      <c r="I27" s="32"/>
    </row>
    <row r="28" spans="2:9" ht="24" customHeight="1">
      <c r="B28" s="142" t="s">
        <v>286</v>
      </c>
      <c r="C28" s="142"/>
      <c r="D28" s="142"/>
      <c r="E28" s="142"/>
      <c r="F28" s="142"/>
      <c r="G28" s="142"/>
      <c r="H28" s="142"/>
      <c r="I28" s="142"/>
    </row>
    <row r="29" spans="2:9" ht="24" customHeight="1">
      <c r="B29" s="142"/>
      <c r="C29" s="142"/>
      <c r="D29" s="142"/>
      <c r="E29" s="142"/>
      <c r="F29" s="142"/>
      <c r="G29" s="142"/>
      <c r="H29" s="142"/>
      <c r="I29" s="142"/>
    </row>
    <row r="30" spans="2:9" ht="24" customHeight="1">
      <c r="B30" s="142"/>
      <c r="C30" s="142" t="str">
        <f>"令和 "&amp;'入力ｼｰﾄ'!$H$9&amp;" 年 "&amp;'入力ｼｰﾄ'!$I$9&amp;" 月 "&amp;'入力ｼｰﾄ'!$J$9&amp;" 日 "</f>
        <v>令和  年  月  日 </v>
      </c>
      <c r="D30" s="142"/>
      <c r="E30" s="142"/>
      <c r="F30" s="142"/>
      <c r="G30" s="142"/>
      <c r="H30" s="142"/>
      <c r="I30" s="142"/>
    </row>
    <row r="31" spans="2:9" ht="24" customHeight="1">
      <c r="B31" s="142"/>
      <c r="C31" s="142"/>
      <c r="D31" s="142"/>
      <c r="E31" s="142"/>
      <c r="F31" s="142" t="str">
        <f>"学 校 長　 "&amp;'入力ｼｰﾄ'!$E$5&amp;"  "&amp;'入力ｼｰﾄ'!$F$5&amp;"    印"</f>
        <v>学 校 長　       印</v>
      </c>
      <c r="G31" s="142"/>
      <c r="H31" s="142"/>
      <c r="I31" s="142"/>
    </row>
    <row r="32" ht="18.75">
      <c r="C32" s="129" t="s">
        <v>288</v>
      </c>
    </row>
    <row r="34" spans="2:9" ht="33.75" customHeight="1">
      <c r="B34" s="130" t="s">
        <v>287</v>
      </c>
      <c r="C34" s="131">
        <f>'定数表'!$Q$5</f>
        <v>1</v>
      </c>
      <c r="D34" s="58" t="s">
        <v>270</v>
      </c>
      <c r="E34" s="132" t="str">
        <f>'定数表'!$P$5</f>
        <v>鳥栖高校</v>
      </c>
      <c r="F34" s="133" t="s">
        <v>273</v>
      </c>
      <c r="G34" s="134" t="s">
        <v>271</v>
      </c>
      <c r="H34" s="135" t="str">
        <f>'入力ｼｰﾄ'!$C$28&amp;"  "&amp;'入力ｼｰﾄ'!$D$28</f>
        <v>吉田  智博</v>
      </c>
      <c r="I34" s="136"/>
    </row>
    <row r="35" spans="2:9" ht="24" customHeight="1">
      <c r="B35" s="122" t="s">
        <v>272</v>
      </c>
      <c r="C35" s="137"/>
      <c r="D35" s="138" t="s">
        <v>275</v>
      </c>
      <c r="E35" s="139"/>
      <c r="F35" s="137"/>
      <c r="G35" s="138" t="s">
        <v>289</v>
      </c>
      <c r="H35" s="140"/>
      <c r="I35" s="122" t="s">
        <v>274</v>
      </c>
    </row>
    <row r="36" spans="2:9" ht="24" customHeight="1">
      <c r="B36" s="201" t="s">
        <v>278</v>
      </c>
      <c r="C36" s="150"/>
      <c r="D36" s="156" t="str">
        <f>'入力ｼｰﾄ'!E32&amp;"  "&amp;'入力ｼｰﾄ'!F32</f>
        <v>  </v>
      </c>
      <c r="E36" s="152"/>
      <c r="F36" s="193">
        <f>IF('入力ｼｰﾄ'!H32="","",'入力ｼｰﾄ'!H32&amp;'申込書'!$O$1&amp;RIGHT("00"&amp;'入力ｼｰﾄ'!I32,2)&amp;'申込書'!$P$1&amp;'入力ｼｰﾄ'!J32)</f>
      </c>
      <c r="G36" s="194"/>
      <c r="H36" s="195"/>
      <c r="I36" s="199">
        <f>IF('入力ｼｰﾄ'!G32="","",'入力ｼｰﾄ'!G32)</f>
      </c>
    </row>
    <row r="37" spans="2:9" ht="24" customHeight="1">
      <c r="B37" s="202"/>
      <c r="C37" s="153"/>
      <c r="D37" s="154" t="str">
        <f>'入力ｼｰﾄ'!C32&amp;"  "&amp;'入力ｼｰﾄ'!D32</f>
        <v>  </v>
      </c>
      <c r="E37" s="155"/>
      <c r="F37" s="196"/>
      <c r="G37" s="197"/>
      <c r="H37" s="198"/>
      <c r="I37" s="200"/>
    </row>
    <row r="38" spans="2:9" ht="24" customHeight="1">
      <c r="B38" s="201" t="s">
        <v>279</v>
      </c>
      <c r="C38" s="150"/>
      <c r="D38" s="156" t="str">
        <f>'入力ｼｰﾄ'!E33&amp;"  "&amp;'入力ｼｰﾄ'!F33</f>
        <v>  </v>
      </c>
      <c r="E38" s="152"/>
      <c r="F38" s="193">
        <f>IF('入力ｼｰﾄ'!H33="","",'入力ｼｰﾄ'!H33&amp;'申込書'!$O$1&amp;RIGHT("00"&amp;'入力ｼｰﾄ'!I33,2)&amp;'申込書'!$P$1&amp;'入力ｼｰﾄ'!J33)</f>
      </c>
      <c r="G38" s="194"/>
      <c r="H38" s="195"/>
      <c r="I38" s="199">
        <f>IF('入力ｼｰﾄ'!G33="","",'入力ｼｰﾄ'!G33)</f>
      </c>
    </row>
    <row r="39" spans="2:9" ht="24" customHeight="1">
      <c r="B39" s="202"/>
      <c r="C39" s="153"/>
      <c r="D39" s="154" t="str">
        <f>'入力ｼｰﾄ'!C33&amp;"  "&amp;'入力ｼｰﾄ'!D33</f>
        <v>  </v>
      </c>
      <c r="E39" s="155"/>
      <c r="F39" s="196"/>
      <c r="G39" s="197"/>
      <c r="H39" s="198"/>
      <c r="I39" s="200"/>
    </row>
    <row r="40" spans="2:9" ht="24" customHeight="1">
      <c r="B40" s="201" t="s">
        <v>280</v>
      </c>
      <c r="C40" s="150"/>
      <c r="D40" s="156" t="str">
        <f>'入力ｼｰﾄ'!E34&amp;"  "&amp;'入力ｼｰﾄ'!F34</f>
        <v>  </v>
      </c>
      <c r="E40" s="152"/>
      <c r="F40" s="193">
        <f>IF('入力ｼｰﾄ'!H34="","",'入力ｼｰﾄ'!H34&amp;'申込書'!$O$1&amp;RIGHT("00"&amp;'入力ｼｰﾄ'!I34,2)&amp;'申込書'!$P$1&amp;'入力ｼｰﾄ'!J34)</f>
      </c>
      <c r="G40" s="194"/>
      <c r="H40" s="195"/>
      <c r="I40" s="199">
        <f>IF('入力ｼｰﾄ'!G34="","",'入力ｼｰﾄ'!G34)</f>
      </c>
    </row>
    <row r="41" spans="2:9" ht="24" customHeight="1">
      <c r="B41" s="202"/>
      <c r="C41" s="153"/>
      <c r="D41" s="154" t="str">
        <f>'入力ｼｰﾄ'!C34&amp;"  "&amp;'入力ｼｰﾄ'!D34</f>
        <v>  </v>
      </c>
      <c r="E41" s="155"/>
      <c r="F41" s="196"/>
      <c r="G41" s="197"/>
      <c r="H41" s="198"/>
      <c r="I41" s="200"/>
    </row>
    <row r="42" spans="2:9" ht="24" customHeight="1">
      <c r="B42" s="201" t="s">
        <v>281</v>
      </c>
      <c r="C42" s="150"/>
      <c r="D42" s="156" t="str">
        <f>'入力ｼｰﾄ'!E35&amp;"  "&amp;'入力ｼｰﾄ'!F35</f>
        <v>  </v>
      </c>
      <c r="E42" s="152"/>
      <c r="F42" s="193">
        <f>IF('入力ｼｰﾄ'!H35="","",'入力ｼｰﾄ'!H35&amp;'申込書'!$O$1&amp;RIGHT("00"&amp;'入力ｼｰﾄ'!I35,2)&amp;'申込書'!$P$1&amp;'入力ｼｰﾄ'!J35)</f>
      </c>
      <c r="G42" s="194"/>
      <c r="H42" s="195"/>
      <c r="I42" s="199">
        <f>IF('入力ｼｰﾄ'!G35="","",'入力ｼｰﾄ'!G35)</f>
      </c>
    </row>
    <row r="43" spans="2:9" ht="24" customHeight="1">
      <c r="B43" s="202"/>
      <c r="C43" s="153"/>
      <c r="D43" s="154" t="str">
        <f>'入力ｼｰﾄ'!C35&amp;"  "&amp;'入力ｼｰﾄ'!D35</f>
        <v>  </v>
      </c>
      <c r="E43" s="155"/>
      <c r="F43" s="196"/>
      <c r="G43" s="197"/>
      <c r="H43" s="198"/>
      <c r="I43" s="200"/>
    </row>
    <row r="44" spans="2:9" ht="24" customHeight="1">
      <c r="B44" s="201" t="s">
        <v>282</v>
      </c>
      <c r="C44" s="150"/>
      <c r="D44" s="156" t="str">
        <f>'入力ｼｰﾄ'!E36&amp;"  "&amp;'入力ｼｰﾄ'!F36</f>
        <v>  </v>
      </c>
      <c r="E44" s="152"/>
      <c r="F44" s="193">
        <f>IF('入力ｼｰﾄ'!H36="","",'入力ｼｰﾄ'!H36&amp;'申込書'!$O$1&amp;RIGHT("00"&amp;'入力ｼｰﾄ'!I36,2)&amp;'申込書'!$P$1&amp;'入力ｼｰﾄ'!J36)</f>
      </c>
      <c r="G44" s="194"/>
      <c r="H44" s="195"/>
      <c r="I44" s="199">
        <f>IF('入力ｼｰﾄ'!G36="","",'入力ｼｰﾄ'!G36)</f>
      </c>
    </row>
    <row r="45" spans="2:9" ht="24" customHeight="1">
      <c r="B45" s="202"/>
      <c r="C45" s="153"/>
      <c r="D45" s="154" t="str">
        <f>'入力ｼｰﾄ'!C36&amp;"  "&amp;'入力ｼｰﾄ'!D36</f>
        <v>  </v>
      </c>
      <c r="E45" s="155"/>
      <c r="F45" s="196"/>
      <c r="G45" s="197"/>
      <c r="H45" s="198"/>
      <c r="I45" s="200"/>
    </row>
    <row r="46" spans="2:9" ht="24" customHeight="1">
      <c r="B46" s="201" t="s">
        <v>285</v>
      </c>
      <c r="C46" s="150"/>
      <c r="D46" s="156" t="str">
        <f>'入力ｼｰﾄ'!E37&amp;"  "&amp;'入力ｼｰﾄ'!F37</f>
        <v>  </v>
      </c>
      <c r="E46" s="152"/>
      <c r="F46" s="193">
        <f>IF('入力ｼｰﾄ'!H37="","",'入力ｼｰﾄ'!H37&amp;'申込書'!$O$1&amp;RIGHT("00"&amp;'入力ｼｰﾄ'!I37,2)&amp;'申込書'!$P$1&amp;'入力ｼｰﾄ'!J37)</f>
      </c>
      <c r="G46" s="194"/>
      <c r="H46" s="195"/>
      <c r="I46" s="199">
        <f>IF('入力ｼｰﾄ'!G37="","",'入力ｼｰﾄ'!G37)</f>
      </c>
    </row>
    <row r="47" spans="2:9" ht="24" customHeight="1">
      <c r="B47" s="202"/>
      <c r="C47" s="153"/>
      <c r="D47" s="154" t="str">
        <f>'入力ｼｰﾄ'!C37&amp;"  "&amp;'入力ｼｰﾄ'!D37</f>
        <v>  </v>
      </c>
      <c r="E47" s="155"/>
      <c r="F47" s="196"/>
      <c r="G47" s="197"/>
      <c r="H47" s="198"/>
      <c r="I47" s="200"/>
    </row>
    <row r="48" spans="2:9" ht="24" customHeight="1">
      <c r="B48" s="201" t="s">
        <v>285</v>
      </c>
      <c r="C48" s="150"/>
      <c r="D48" s="156" t="str">
        <f>'入力ｼｰﾄ'!E38&amp;"  "&amp;'入力ｼｰﾄ'!F38</f>
        <v>  </v>
      </c>
      <c r="E48" s="152"/>
      <c r="F48" s="193">
        <f>IF('入力ｼｰﾄ'!H38="","",'入力ｼｰﾄ'!H38&amp;'申込書'!$O$1&amp;RIGHT("00"&amp;'入力ｼｰﾄ'!I38,2)&amp;'申込書'!$P$1&amp;'入力ｼｰﾄ'!J38)</f>
      </c>
      <c r="G48" s="194"/>
      <c r="H48" s="195"/>
      <c r="I48" s="199">
        <f>IF('入力ｼｰﾄ'!G38="","",'入力ｼｰﾄ'!G38)</f>
      </c>
    </row>
    <row r="49" spans="2:9" ht="24" customHeight="1">
      <c r="B49" s="202"/>
      <c r="C49" s="153"/>
      <c r="D49" s="154" t="str">
        <f>'入力ｼｰﾄ'!C38&amp;"  "&amp;'入力ｼｰﾄ'!D38</f>
        <v>  </v>
      </c>
      <c r="E49" s="155"/>
      <c r="F49" s="196"/>
      <c r="G49" s="197"/>
      <c r="H49" s="198"/>
      <c r="I49" s="200"/>
    </row>
    <row r="50" spans="2:9" ht="24" customHeight="1">
      <c r="B50" s="201" t="s">
        <v>285</v>
      </c>
      <c r="C50" s="150"/>
      <c r="D50" s="156" t="str">
        <f>'入力ｼｰﾄ'!E39&amp;"  "&amp;'入力ｼｰﾄ'!F39</f>
        <v>  </v>
      </c>
      <c r="E50" s="152"/>
      <c r="F50" s="193">
        <f>IF('入力ｼｰﾄ'!H39="","",'入力ｼｰﾄ'!H39&amp;'申込書'!$O$1&amp;RIGHT("00"&amp;'入力ｼｰﾄ'!I39,2)&amp;'申込書'!$P$1&amp;'入力ｼｰﾄ'!J39)</f>
      </c>
      <c r="G50" s="194"/>
      <c r="H50" s="195"/>
      <c r="I50" s="199">
        <f>IF('入力ｼｰﾄ'!G39="","",'入力ｼｰﾄ'!G38)</f>
      </c>
    </row>
    <row r="51" spans="2:9" ht="24" customHeight="1">
      <c r="B51" s="202"/>
      <c r="C51" s="153"/>
      <c r="D51" s="154" t="str">
        <f>'入力ｼｰﾄ'!C39&amp;"  "&amp;'入力ｼｰﾄ'!D39</f>
        <v>  </v>
      </c>
      <c r="E51" s="155"/>
      <c r="F51" s="196"/>
      <c r="G51" s="197"/>
      <c r="H51" s="198"/>
      <c r="I51" s="200"/>
    </row>
    <row r="52" spans="2:9" ht="24" customHeight="1">
      <c r="B52" s="32"/>
      <c r="C52" s="32"/>
      <c r="D52" s="32"/>
      <c r="E52" s="32"/>
      <c r="F52" s="32"/>
      <c r="G52" s="32"/>
      <c r="H52" s="32"/>
      <c r="I52" s="32"/>
    </row>
    <row r="53" spans="2:9" ht="24" customHeight="1">
      <c r="B53" s="142" t="s">
        <v>286</v>
      </c>
      <c r="C53" s="142"/>
      <c r="D53" s="142"/>
      <c r="E53" s="142"/>
      <c r="F53" s="32"/>
      <c r="G53" s="32"/>
      <c r="H53" s="32"/>
      <c r="I53" s="32"/>
    </row>
    <row r="54" spans="2:9" ht="24" customHeight="1">
      <c r="B54" s="142"/>
      <c r="C54" s="142"/>
      <c r="D54" s="142"/>
      <c r="E54" s="142"/>
      <c r="F54" s="32"/>
      <c r="G54" s="32"/>
      <c r="H54" s="32"/>
      <c r="I54" s="32"/>
    </row>
    <row r="55" spans="2:9" ht="24" customHeight="1">
      <c r="B55" s="142"/>
      <c r="C55" s="142" t="str">
        <f>"令和 "&amp;'入力ｼｰﾄ'!$H$9&amp;" 年 "&amp;'入力ｼｰﾄ'!$I$9&amp;" 月 "&amp;'入力ｼｰﾄ'!$J$9&amp;" 日 "</f>
        <v>令和  年  月  日 </v>
      </c>
      <c r="D55" s="142"/>
      <c r="E55" s="142"/>
      <c r="F55" s="32"/>
      <c r="G55" s="32"/>
      <c r="H55" s="32"/>
      <c r="I55" s="32"/>
    </row>
    <row r="56" spans="2:9" ht="24" customHeight="1">
      <c r="B56" s="32"/>
      <c r="C56" s="32"/>
      <c r="D56" s="32"/>
      <c r="E56" s="32"/>
      <c r="F56" s="142" t="str">
        <f>"学 校 長　 "&amp;'入力ｼｰﾄ'!$E$5&amp;"  "&amp;'入力ｼｰﾄ'!$F$5&amp;"    印"</f>
        <v>学 校 長　       印</v>
      </c>
      <c r="G56" s="142"/>
      <c r="H56" s="142"/>
      <c r="I56" s="142"/>
    </row>
  </sheetData>
  <sheetProtection/>
  <mergeCells count="54">
    <mergeCell ref="B48:B49"/>
    <mergeCell ref="F48:H49"/>
    <mergeCell ref="I48:I49"/>
    <mergeCell ref="B50:B51"/>
    <mergeCell ref="F50:H51"/>
    <mergeCell ref="I50:I51"/>
    <mergeCell ref="B46:B47"/>
    <mergeCell ref="F46:H47"/>
    <mergeCell ref="I46:I47"/>
    <mergeCell ref="B44:B45"/>
    <mergeCell ref="F44:H45"/>
    <mergeCell ref="I44:I45"/>
    <mergeCell ref="B40:B41"/>
    <mergeCell ref="F40:H41"/>
    <mergeCell ref="I40:I41"/>
    <mergeCell ref="B42:B43"/>
    <mergeCell ref="F42:H43"/>
    <mergeCell ref="I42:I43"/>
    <mergeCell ref="B36:B37"/>
    <mergeCell ref="F36:H37"/>
    <mergeCell ref="I36:I37"/>
    <mergeCell ref="B38:B39"/>
    <mergeCell ref="F38:H39"/>
    <mergeCell ref="I38:I39"/>
    <mergeCell ref="B23:B24"/>
    <mergeCell ref="F23:H24"/>
    <mergeCell ref="I23:I24"/>
    <mergeCell ref="B25:B26"/>
    <mergeCell ref="F25:H26"/>
    <mergeCell ref="I25:I26"/>
    <mergeCell ref="B19:B20"/>
    <mergeCell ref="F19:H20"/>
    <mergeCell ref="I19:I20"/>
    <mergeCell ref="B21:B22"/>
    <mergeCell ref="F21:H22"/>
    <mergeCell ref="I21:I22"/>
    <mergeCell ref="B15:B16"/>
    <mergeCell ref="F15:H16"/>
    <mergeCell ref="I15:I16"/>
    <mergeCell ref="B17:B18"/>
    <mergeCell ref="F17:H18"/>
    <mergeCell ref="I17:I18"/>
    <mergeCell ref="B11:B12"/>
    <mergeCell ref="F11:H12"/>
    <mergeCell ref="I11:I12"/>
    <mergeCell ref="B13:B14"/>
    <mergeCell ref="F13:H14"/>
    <mergeCell ref="I13:I14"/>
    <mergeCell ref="F7:H8"/>
    <mergeCell ref="I7:I8"/>
    <mergeCell ref="B7:B8"/>
    <mergeCell ref="B9:B10"/>
    <mergeCell ref="F9:H10"/>
    <mergeCell ref="I9:I10"/>
  </mergeCells>
  <printOptions horizontalCentered="1"/>
  <pageMargins left="0.9055118110236221" right="0.6692913385826772" top="1.1811023622047245" bottom="0.7874015748031497" header="0.5118110236220472" footer="0.5118110236220472"/>
  <pageSetup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3:I56"/>
  <sheetViews>
    <sheetView showGridLines="0" zoomScale="50" zoomScaleNormal="50" zoomScalePageLayoutView="0" workbookViewId="0" topLeftCell="A1">
      <selection activeCell="M41" sqref="M41"/>
    </sheetView>
  </sheetViews>
  <sheetFormatPr defaultColWidth="8.796875" defaultRowHeight="15"/>
  <cols>
    <col min="1" max="1" width="9" style="127" customWidth="1"/>
    <col min="2" max="2" width="9.69921875" style="127" customWidth="1"/>
    <col min="3" max="4" width="9" style="127" customWidth="1"/>
    <col min="5" max="5" width="13.3984375" style="127" customWidth="1"/>
    <col min="6" max="6" width="11.19921875" style="127" customWidth="1"/>
    <col min="7" max="16384" width="9" style="127" customWidth="1"/>
  </cols>
  <sheetData>
    <row r="3" ht="18.75">
      <c r="C3" s="129" t="s">
        <v>290</v>
      </c>
    </row>
    <row r="5" spans="2:9" ht="33.75" customHeight="1">
      <c r="B5" s="130" t="s">
        <v>287</v>
      </c>
      <c r="C5" s="131">
        <f>'定数表'!$Q$5</f>
        <v>1</v>
      </c>
      <c r="D5" s="58" t="s">
        <v>270</v>
      </c>
      <c r="E5" s="132" t="str">
        <f>'定数表'!$P$5</f>
        <v>鳥栖高校</v>
      </c>
      <c r="F5" s="133" t="s">
        <v>273</v>
      </c>
      <c r="G5" s="134" t="s">
        <v>271</v>
      </c>
      <c r="H5" s="135" t="str">
        <f>'入力ｼｰﾄ'!$C$9&amp;"  "&amp;'入力ｼｰﾄ'!$D$9</f>
        <v>  </v>
      </c>
      <c r="I5" s="136"/>
    </row>
    <row r="6" spans="2:9" ht="24" customHeight="1">
      <c r="B6" s="122" t="s">
        <v>272</v>
      </c>
      <c r="C6" s="203" t="s">
        <v>275</v>
      </c>
      <c r="D6" s="204"/>
      <c r="E6" s="204"/>
      <c r="F6" s="204"/>
      <c r="G6" s="204"/>
      <c r="H6" s="205"/>
      <c r="I6" s="122" t="s">
        <v>274</v>
      </c>
    </row>
    <row r="7" spans="2:9" ht="24" customHeight="1">
      <c r="B7" s="201" t="s">
        <v>278</v>
      </c>
      <c r="C7" s="150"/>
      <c r="D7" s="157"/>
      <c r="E7" s="156" t="str">
        <f>'申込書'!D7</f>
        <v>  </v>
      </c>
      <c r="F7" s="157"/>
      <c r="G7" s="157"/>
      <c r="H7" s="152"/>
      <c r="I7" s="199">
        <f>IF('入力ｼｰﾄ'!G13="","",'入力ｼｰﾄ'!G13)</f>
      </c>
    </row>
    <row r="8" spans="2:9" ht="24" customHeight="1">
      <c r="B8" s="202"/>
      <c r="C8" s="153"/>
      <c r="D8" s="158"/>
      <c r="E8" s="154" t="str">
        <f>'申込書'!D8</f>
        <v>  </v>
      </c>
      <c r="F8" s="158"/>
      <c r="G8" s="158"/>
      <c r="H8" s="155"/>
      <c r="I8" s="200"/>
    </row>
    <row r="9" spans="2:9" ht="24" customHeight="1">
      <c r="B9" s="201" t="s">
        <v>279</v>
      </c>
      <c r="C9" s="150"/>
      <c r="D9" s="157"/>
      <c r="E9" s="156" t="str">
        <f>'申込書'!D9</f>
        <v>  </v>
      </c>
      <c r="F9" s="157"/>
      <c r="G9" s="157"/>
      <c r="H9" s="152"/>
      <c r="I9" s="199">
        <f>IF('入力ｼｰﾄ'!G14="","",'入力ｼｰﾄ'!G14)</f>
      </c>
    </row>
    <row r="10" spans="2:9" ht="24" customHeight="1">
      <c r="B10" s="202"/>
      <c r="C10" s="153"/>
      <c r="D10" s="158"/>
      <c r="E10" s="154" t="str">
        <f>'申込書'!D10</f>
        <v>  </v>
      </c>
      <c r="F10" s="158"/>
      <c r="G10" s="158"/>
      <c r="H10" s="155"/>
      <c r="I10" s="200"/>
    </row>
    <row r="11" spans="2:9" ht="24" customHeight="1">
      <c r="B11" s="201" t="s">
        <v>280</v>
      </c>
      <c r="C11" s="150"/>
      <c r="D11" s="157"/>
      <c r="E11" s="156" t="str">
        <f>'申込書'!D11</f>
        <v>  </v>
      </c>
      <c r="F11" s="157"/>
      <c r="G11" s="157"/>
      <c r="H11" s="152"/>
      <c r="I11" s="199">
        <f>IF('入力ｼｰﾄ'!G15="","",'入力ｼｰﾄ'!G15)</f>
      </c>
    </row>
    <row r="12" spans="2:9" ht="24" customHeight="1">
      <c r="B12" s="202"/>
      <c r="C12" s="153"/>
      <c r="D12" s="158"/>
      <c r="E12" s="154" t="str">
        <f>'申込書'!D12</f>
        <v>  </v>
      </c>
      <c r="F12" s="158"/>
      <c r="G12" s="158"/>
      <c r="H12" s="155"/>
      <c r="I12" s="200"/>
    </row>
    <row r="13" spans="2:9" ht="24" customHeight="1">
      <c r="B13" s="201" t="s">
        <v>281</v>
      </c>
      <c r="C13" s="150"/>
      <c r="D13" s="157"/>
      <c r="E13" s="156" t="str">
        <f>'申込書'!D13</f>
        <v>  </v>
      </c>
      <c r="F13" s="157"/>
      <c r="G13" s="157"/>
      <c r="H13" s="152"/>
      <c r="I13" s="199">
        <f>IF('入力ｼｰﾄ'!G16="","",'入力ｼｰﾄ'!G16)</f>
      </c>
    </row>
    <row r="14" spans="2:9" ht="24" customHeight="1">
      <c r="B14" s="202"/>
      <c r="C14" s="153"/>
      <c r="D14" s="158"/>
      <c r="E14" s="154" t="str">
        <f>'申込書'!D14</f>
        <v>  </v>
      </c>
      <c r="F14" s="158"/>
      <c r="G14" s="158"/>
      <c r="H14" s="155"/>
      <c r="I14" s="200"/>
    </row>
    <row r="15" spans="2:9" ht="24" customHeight="1">
      <c r="B15" s="201" t="s">
        <v>282</v>
      </c>
      <c r="C15" s="150"/>
      <c r="D15" s="157"/>
      <c r="E15" s="156" t="str">
        <f>'申込書'!D15</f>
        <v>  </v>
      </c>
      <c r="F15" s="157"/>
      <c r="G15" s="157"/>
      <c r="H15" s="152"/>
      <c r="I15" s="199">
        <f>IF('入力ｼｰﾄ'!G17="","",'入力ｼｰﾄ'!G17)</f>
      </c>
    </row>
    <row r="16" spans="2:9" ht="24" customHeight="1">
      <c r="B16" s="202"/>
      <c r="C16" s="153"/>
      <c r="D16" s="158"/>
      <c r="E16" s="154" t="str">
        <f>'申込書'!D16</f>
        <v>  </v>
      </c>
      <c r="F16" s="158"/>
      <c r="G16" s="158"/>
      <c r="H16" s="155"/>
      <c r="I16" s="200"/>
    </row>
    <row r="17" spans="2:9" ht="24" customHeight="1">
      <c r="B17" s="201" t="s">
        <v>283</v>
      </c>
      <c r="C17" s="150"/>
      <c r="D17" s="157"/>
      <c r="E17" s="156" t="str">
        <f>'申込書'!D17</f>
        <v>  </v>
      </c>
      <c r="F17" s="157"/>
      <c r="G17" s="157"/>
      <c r="H17" s="152"/>
      <c r="I17" s="199">
        <f>IF('入力ｼｰﾄ'!G18="","",'入力ｼｰﾄ'!G18)</f>
      </c>
    </row>
    <row r="18" spans="2:9" ht="24" customHeight="1">
      <c r="B18" s="202"/>
      <c r="C18" s="153"/>
      <c r="D18" s="158"/>
      <c r="E18" s="154" t="str">
        <f>'申込書'!D18</f>
        <v>  </v>
      </c>
      <c r="F18" s="158"/>
      <c r="G18" s="158"/>
      <c r="H18" s="155"/>
      <c r="I18" s="200"/>
    </row>
    <row r="19" spans="2:9" ht="24" customHeight="1">
      <c r="B19" s="201" t="s">
        <v>284</v>
      </c>
      <c r="C19" s="150"/>
      <c r="D19" s="157"/>
      <c r="E19" s="156" t="str">
        <f>'申込書'!D19</f>
        <v>  </v>
      </c>
      <c r="F19" s="157"/>
      <c r="G19" s="157"/>
      <c r="H19" s="152"/>
      <c r="I19" s="199">
        <f>IF('入力ｼｰﾄ'!G19="","",'入力ｼｰﾄ'!G19)</f>
      </c>
    </row>
    <row r="20" spans="2:9" ht="24" customHeight="1">
      <c r="B20" s="202"/>
      <c r="C20" s="153"/>
      <c r="D20" s="158"/>
      <c r="E20" s="154" t="str">
        <f>'申込書'!D20</f>
        <v>  </v>
      </c>
      <c r="F20" s="158"/>
      <c r="G20" s="158"/>
      <c r="H20" s="155"/>
      <c r="I20" s="200"/>
    </row>
    <row r="21" spans="2:9" ht="24" customHeight="1">
      <c r="B21" s="201" t="s">
        <v>285</v>
      </c>
      <c r="C21" s="150"/>
      <c r="D21" s="157"/>
      <c r="E21" s="156" t="str">
        <f>'申込書'!D21</f>
        <v>  </v>
      </c>
      <c r="F21" s="157"/>
      <c r="G21" s="157"/>
      <c r="H21" s="152"/>
      <c r="I21" s="199">
        <f>IF('入力ｼｰﾄ'!G20="","",'入力ｼｰﾄ'!G20)</f>
      </c>
    </row>
    <row r="22" spans="2:9" ht="24" customHeight="1">
      <c r="B22" s="202"/>
      <c r="C22" s="153"/>
      <c r="D22" s="158"/>
      <c r="E22" s="154" t="str">
        <f>'申込書'!D22</f>
        <v>  </v>
      </c>
      <c r="F22" s="158"/>
      <c r="G22" s="158"/>
      <c r="H22" s="155"/>
      <c r="I22" s="200"/>
    </row>
    <row r="23" spans="2:9" ht="24" customHeight="1">
      <c r="B23" s="201" t="s">
        <v>285</v>
      </c>
      <c r="C23" s="150"/>
      <c r="D23" s="157"/>
      <c r="E23" s="156" t="str">
        <f>'申込書'!D23</f>
        <v>  </v>
      </c>
      <c r="F23" s="157"/>
      <c r="G23" s="157"/>
      <c r="H23" s="152"/>
      <c r="I23" s="199">
        <f>IF('入力ｼｰﾄ'!G21="","",'入力ｼｰﾄ'!G21)</f>
      </c>
    </row>
    <row r="24" spans="2:9" ht="24" customHeight="1">
      <c r="B24" s="202"/>
      <c r="C24" s="153"/>
      <c r="D24" s="158"/>
      <c r="E24" s="154" t="str">
        <f>'申込書'!D24</f>
        <v>  </v>
      </c>
      <c r="F24" s="158"/>
      <c r="G24" s="158"/>
      <c r="H24" s="155"/>
      <c r="I24" s="200"/>
    </row>
    <row r="25" spans="2:9" ht="24" customHeight="1">
      <c r="B25" s="201" t="s">
        <v>285</v>
      </c>
      <c r="C25" s="150"/>
      <c r="D25" s="157"/>
      <c r="E25" s="156" t="str">
        <f>'申込書'!D25</f>
        <v>  </v>
      </c>
      <c r="F25" s="157"/>
      <c r="G25" s="157"/>
      <c r="H25" s="152"/>
      <c r="I25" s="199">
        <f>IF('入力ｼｰﾄ'!G22="","",'入力ｼｰﾄ'!G22)</f>
      </c>
    </row>
    <row r="26" spans="2:9" ht="24" customHeight="1">
      <c r="B26" s="202"/>
      <c r="C26" s="153"/>
      <c r="D26" s="158"/>
      <c r="E26" s="154" t="str">
        <f>'申込書'!D26</f>
        <v>  </v>
      </c>
      <c r="F26" s="158"/>
      <c r="G26" s="158"/>
      <c r="H26" s="155"/>
      <c r="I26" s="200"/>
    </row>
    <row r="27" spans="2:9" ht="24" customHeight="1">
      <c r="B27" s="143"/>
      <c r="C27" s="144"/>
      <c r="D27" s="144"/>
      <c r="E27" s="144"/>
      <c r="F27" s="144"/>
      <c r="G27" s="144"/>
      <c r="H27" s="144"/>
      <c r="I27" s="133"/>
    </row>
    <row r="28" spans="2:9" ht="24" customHeight="1">
      <c r="B28" s="206" t="s">
        <v>292</v>
      </c>
      <c r="C28" s="207"/>
      <c r="D28" s="207"/>
      <c r="E28" s="207"/>
      <c r="F28" s="207"/>
      <c r="G28" s="207"/>
      <c r="H28" s="207"/>
      <c r="I28" s="208"/>
    </row>
    <row r="29" spans="2:9" ht="24" customHeight="1">
      <c r="B29" s="145"/>
      <c r="C29" s="146"/>
      <c r="D29" s="146"/>
      <c r="E29" s="146"/>
      <c r="F29" s="146"/>
      <c r="G29" s="146"/>
      <c r="H29" s="146"/>
      <c r="I29" s="139"/>
    </row>
    <row r="30" spans="2:9" ht="24" customHeight="1">
      <c r="B30" s="32"/>
      <c r="C30" s="32"/>
      <c r="D30" s="32"/>
      <c r="E30" s="32"/>
      <c r="F30" s="32"/>
      <c r="G30" s="32"/>
      <c r="H30" s="32"/>
      <c r="I30" s="32"/>
    </row>
    <row r="31" spans="2:9" ht="24" customHeight="1">
      <c r="B31" s="32"/>
      <c r="C31" s="32"/>
      <c r="D31" s="32"/>
      <c r="E31" s="32"/>
      <c r="F31" s="32"/>
      <c r="G31" s="32"/>
      <c r="H31" s="32"/>
      <c r="I31" s="32"/>
    </row>
    <row r="32" ht="18.75">
      <c r="C32" s="129" t="s">
        <v>291</v>
      </c>
    </row>
    <row r="34" spans="2:9" ht="33.75" customHeight="1">
      <c r="B34" s="130" t="s">
        <v>287</v>
      </c>
      <c r="C34" s="131">
        <f>'定数表'!$Q$5</f>
        <v>1</v>
      </c>
      <c r="D34" s="58" t="s">
        <v>270</v>
      </c>
      <c r="E34" s="132" t="str">
        <f>'定数表'!$P$5</f>
        <v>鳥栖高校</v>
      </c>
      <c r="F34" s="133" t="s">
        <v>273</v>
      </c>
      <c r="G34" s="134" t="s">
        <v>271</v>
      </c>
      <c r="H34" s="135" t="str">
        <f>'入力ｼｰﾄ'!$C$28&amp;"  "&amp;'入力ｼｰﾄ'!$D$28</f>
        <v>吉田  智博</v>
      </c>
      <c r="I34" s="136"/>
    </row>
    <row r="35" spans="2:9" ht="24" customHeight="1">
      <c r="B35" s="122" t="s">
        <v>272</v>
      </c>
      <c r="C35" s="137"/>
      <c r="D35" s="138" t="s">
        <v>275</v>
      </c>
      <c r="E35" s="139"/>
      <c r="F35" s="137"/>
      <c r="G35" s="138" t="s">
        <v>289</v>
      </c>
      <c r="H35" s="140"/>
      <c r="I35" s="122" t="s">
        <v>274</v>
      </c>
    </row>
    <row r="36" spans="2:9" ht="24" customHeight="1">
      <c r="B36" s="201" t="s">
        <v>278</v>
      </c>
      <c r="C36" s="150"/>
      <c r="D36" s="157"/>
      <c r="E36" s="156" t="str">
        <f>'申込書'!D36</f>
        <v>  </v>
      </c>
      <c r="F36" s="151"/>
      <c r="G36" s="151"/>
      <c r="H36" s="159"/>
      <c r="I36" s="199">
        <f>IF('入力ｼｰﾄ'!G32="","",'入力ｼｰﾄ'!G32)</f>
      </c>
    </row>
    <row r="37" spans="2:9" ht="24" customHeight="1">
      <c r="B37" s="202"/>
      <c r="C37" s="153"/>
      <c r="D37" s="158"/>
      <c r="E37" s="154" t="str">
        <f>'申込書'!D37</f>
        <v>  </v>
      </c>
      <c r="F37" s="154"/>
      <c r="G37" s="154"/>
      <c r="H37" s="160"/>
      <c r="I37" s="200"/>
    </row>
    <row r="38" spans="2:9" ht="24" customHeight="1">
      <c r="B38" s="201" t="s">
        <v>279</v>
      </c>
      <c r="C38" s="150"/>
      <c r="D38" s="157"/>
      <c r="E38" s="156" t="str">
        <f>'申込書'!D38</f>
        <v>  </v>
      </c>
      <c r="F38" s="151"/>
      <c r="G38" s="151"/>
      <c r="H38" s="159"/>
      <c r="I38" s="199">
        <f>IF('入力ｼｰﾄ'!G33="","",'入力ｼｰﾄ'!G33)</f>
      </c>
    </row>
    <row r="39" spans="2:9" ht="24" customHeight="1">
      <c r="B39" s="202"/>
      <c r="C39" s="153"/>
      <c r="D39" s="158"/>
      <c r="E39" s="154" t="str">
        <f>'申込書'!D39</f>
        <v>  </v>
      </c>
      <c r="F39" s="154"/>
      <c r="G39" s="154"/>
      <c r="H39" s="160"/>
      <c r="I39" s="200"/>
    </row>
    <row r="40" spans="2:9" ht="24" customHeight="1">
      <c r="B40" s="201" t="s">
        <v>280</v>
      </c>
      <c r="C40" s="150"/>
      <c r="D40" s="157"/>
      <c r="E40" s="156" t="str">
        <f>'申込書'!D40</f>
        <v>  </v>
      </c>
      <c r="F40" s="151"/>
      <c r="G40" s="151"/>
      <c r="H40" s="159"/>
      <c r="I40" s="199">
        <f>IF('入力ｼｰﾄ'!G34="","",'入力ｼｰﾄ'!G34)</f>
      </c>
    </row>
    <row r="41" spans="2:9" ht="24" customHeight="1">
      <c r="B41" s="202"/>
      <c r="C41" s="153"/>
      <c r="D41" s="158"/>
      <c r="E41" s="154" t="str">
        <f>'申込書'!D41</f>
        <v>  </v>
      </c>
      <c r="F41" s="154"/>
      <c r="G41" s="154"/>
      <c r="H41" s="160"/>
      <c r="I41" s="200"/>
    </row>
    <row r="42" spans="2:9" ht="24" customHeight="1">
      <c r="B42" s="201" t="s">
        <v>281</v>
      </c>
      <c r="C42" s="150"/>
      <c r="D42" s="157"/>
      <c r="E42" s="156" t="str">
        <f>'申込書'!D42</f>
        <v>  </v>
      </c>
      <c r="F42" s="151"/>
      <c r="G42" s="151"/>
      <c r="H42" s="159"/>
      <c r="I42" s="199">
        <f>IF('入力ｼｰﾄ'!G35="","",'入力ｼｰﾄ'!G35)</f>
      </c>
    </row>
    <row r="43" spans="2:9" ht="24" customHeight="1">
      <c r="B43" s="202"/>
      <c r="C43" s="153"/>
      <c r="D43" s="158"/>
      <c r="E43" s="154" t="str">
        <f>'申込書'!D43</f>
        <v>  </v>
      </c>
      <c r="F43" s="154"/>
      <c r="G43" s="154"/>
      <c r="H43" s="160"/>
      <c r="I43" s="200"/>
    </row>
    <row r="44" spans="2:9" ht="24" customHeight="1">
      <c r="B44" s="201" t="s">
        <v>282</v>
      </c>
      <c r="C44" s="150"/>
      <c r="D44" s="157"/>
      <c r="E44" s="156" t="str">
        <f>'申込書'!D44</f>
        <v>  </v>
      </c>
      <c r="F44" s="151"/>
      <c r="G44" s="151"/>
      <c r="H44" s="159"/>
      <c r="I44" s="199">
        <f>IF('入力ｼｰﾄ'!G36="","",'入力ｼｰﾄ'!G36)</f>
      </c>
    </row>
    <row r="45" spans="2:9" ht="24" customHeight="1">
      <c r="B45" s="202"/>
      <c r="C45" s="153"/>
      <c r="D45" s="158"/>
      <c r="E45" s="154" t="str">
        <f>'申込書'!D45</f>
        <v>  </v>
      </c>
      <c r="F45" s="154"/>
      <c r="G45" s="154"/>
      <c r="H45" s="160"/>
      <c r="I45" s="200"/>
    </row>
    <row r="46" spans="2:9" ht="24" customHeight="1">
      <c r="B46" s="201" t="s">
        <v>285</v>
      </c>
      <c r="C46" s="150"/>
      <c r="D46" s="157"/>
      <c r="E46" s="156" t="str">
        <f>'申込書'!D46</f>
        <v>  </v>
      </c>
      <c r="F46" s="151"/>
      <c r="G46" s="151"/>
      <c r="H46" s="159"/>
      <c r="I46" s="199">
        <f>IF('入力ｼｰﾄ'!G37="","",'入力ｼｰﾄ'!G37)</f>
      </c>
    </row>
    <row r="47" spans="2:9" ht="24" customHeight="1">
      <c r="B47" s="202"/>
      <c r="C47" s="153"/>
      <c r="D47" s="158"/>
      <c r="E47" s="154" t="str">
        <f>'申込書'!D47</f>
        <v>  </v>
      </c>
      <c r="F47" s="154"/>
      <c r="G47" s="154"/>
      <c r="H47" s="160"/>
      <c r="I47" s="200"/>
    </row>
    <row r="48" spans="2:9" ht="24" customHeight="1">
      <c r="B48" s="201" t="s">
        <v>285</v>
      </c>
      <c r="C48" s="150"/>
      <c r="D48" s="157"/>
      <c r="E48" s="156" t="str">
        <f>'申込書'!D48</f>
        <v>  </v>
      </c>
      <c r="F48" s="151"/>
      <c r="G48" s="151"/>
      <c r="H48" s="159"/>
      <c r="I48" s="199">
        <f>IF('入力ｼｰﾄ'!G38="","",'入力ｼｰﾄ'!G38)</f>
      </c>
    </row>
    <row r="49" spans="2:9" ht="24" customHeight="1">
      <c r="B49" s="202"/>
      <c r="C49" s="153"/>
      <c r="D49" s="158"/>
      <c r="E49" s="154" t="str">
        <f>'申込書'!D49</f>
        <v>  </v>
      </c>
      <c r="F49" s="154"/>
      <c r="G49" s="154"/>
      <c r="H49" s="160"/>
      <c r="I49" s="200"/>
    </row>
    <row r="50" spans="2:9" ht="24" customHeight="1">
      <c r="B50" s="201" t="s">
        <v>285</v>
      </c>
      <c r="C50" s="150"/>
      <c r="D50" s="157"/>
      <c r="E50" s="156" t="str">
        <f>'申込書'!D50</f>
        <v>  </v>
      </c>
      <c r="F50" s="151"/>
      <c r="G50" s="151"/>
      <c r="H50" s="159"/>
      <c r="I50" s="199">
        <f>IF('入力ｼｰﾄ'!G39="","",'入力ｼｰﾄ'!G38)</f>
      </c>
    </row>
    <row r="51" spans="2:9" ht="24" customHeight="1">
      <c r="B51" s="202"/>
      <c r="C51" s="153"/>
      <c r="D51" s="158"/>
      <c r="E51" s="154" t="str">
        <f>'申込書'!D51</f>
        <v>  </v>
      </c>
      <c r="F51" s="154"/>
      <c r="G51" s="154"/>
      <c r="H51" s="160"/>
      <c r="I51" s="200"/>
    </row>
    <row r="52" spans="2:9" ht="24" customHeight="1">
      <c r="B52" s="143"/>
      <c r="C52" s="144"/>
      <c r="D52" s="144"/>
      <c r="E52" s="144"/>
      <c r="F52" s="144"/>
      <c r="G52" s="144"/>
      <c r="H52" s="144"/>
      <c r="I52" s="133"/>
    </row>
    <row r="53" spans="2:9" ht="24" customHeight="1">
      <c r="B53" s="206" t="s">
        <v>292</v>
      </c>
      <c r="C53" s="207"/>
      <c r="D53" s="207"/>
      <c r="E53" s="207"/>
      <c r="F53" s="207"/>
      <c r="G53" s="207"/>
      <c r="H53" s="207"/>
      <c r="I53" s="208"/>
    </row>
    <row r="54" spans="2:9" ht="24" customHeight="1">
      <c r="B54" s="145"/>
      <c r="C54" s="146"/>
      <c r="D54" s="146"/>
      <c r="E54" s="146"/>
      <c r="F54" s="146"/>
      <c r="G54" s="146"/>
      <c r="H54" s="146"/>
      <c r="I54" s="139"/>
    </row>
    <row r="55" spans="2:9" ht="24" customHeight="1">
      <c r="B55" s="32"/>
      <c r="C55" s="32"/>
      <c r="D55" s="32"/>
      <c r="E55" s="32"/>
      <c r="F55" s="32"/>
      <c r="G55" s="32"/>
      <c r="H55" s="32"/>
      <c r="I55" s="32"/>
    </row>
    <row r="56" spans="2:9" ht="24" customHeight="1">
      <c r="B56" s="32"/>
      <c r="C56" s="32"/>
      <c r="D56" s="32"/>
      <c r="E56" s="32"/>
      <c r="F56" s="32"/>
      <c r="G56" s="32"/>
      <c r="H56" s="32"/>
      <c r="I56" s="32"/>
    </row>
  </sheetData>
  <sheetProtection/>
  <mergeCells count="39">
    <mergeCell ref="C6:H6"/>
    <mergeCell ref="B28:I28"/>
    <mergeCell ref="B53:I53"/>
    <mergeCell ref="B48:B49"/>
    <mergeCell ref="I48:I49"/>
    <mergeCell ref="B50:B51"/>
    <mergeCell ref="I50:I51"/>
    <mergeCell ref="B44:B45"/>
    <mergeCell ref="I44:I45"/>
    <mergeCell ref="B46:B47"/>
    <mergeCell ref="I46:I47"/>
    <mergeCell ref="B40:B41"/>
    <mergeCell ref="I40:I41"/>
    <mergeCell ref="B42:B43"/>
    <mergeCell ref="I42:I43"/>
    <mergeCell ref="B36:B37"/>
    <mergeCell ref="I36:I37"/>
    <mergeCell ref="B38:B39"/>
    <mergeCell ref="I38:I39"/>
    <mergeCell ref="B23:B24"/>
    <mergeCell ref="I23:I24"/>
    <mergeCell ref="B25:B26"/>
    <mergeCell ref="I25:I26"/>
    <mergeCell ref="B19:B20"/>
    <mergeCell ref="I19:I20"/>
    <mergeCell ref="B21:B22"/>
    <mergeCell ref="I21:I22"/>
    <mergeCell ref="B17:B18"/>
    <mergeCell ref="I17:I18"/>
    <mergeCell ref="B11:B12"/>
    <mergeCell ref="I11:I12"/>
    <mergeCell ref="B13:B14"/>
    <mergeCell ref="I13:I14"/>
    <mergeCell ref="B7:B8"/>
    <mergeCell ref="I7:I8"/>
    <mergeCell ref="B9:B10"/>
    <mergeCell ref="I9:I10"/>
    <mergeCell ref="B15:B16"/>
    <mergeCell ref="I15:I16"/>
  </mergeCells>
  <printOptions horizontalCentered="1"/>
  <pageMargins left="0.9055118110236221" right="0.6692913385826772" top="1.1811023622047245" bottom="0.7874015748031497" header="0.5118110236220472" footer="0.5118110236220472"/>
  <pageSetup horizontalDpi="600" verticalDpi="600" orientation="portrait" paperSize="9" r:id="rId1"/>
  <rowBreaks count="1" manualBreakCount="1">
    <brk id="31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/>
  <dimension ref="A1:X52"/>
  <sheetViews>
    <sheetView showGridLines="0" zoomScale="80" zoomScaleNormal="80" zoomScaleSheetLayoutView="25" zoomScalePageLayoutView="0" workbookViewId="0" topLeftCell="A1">
      <pane xSplit="5" ySplit="1" topLeftCell="F2" activePane="bottomRight" state="frozen"/>
      <selection pane="topLeft" activeCell="M41" sqref="M41"/>
      <selection pane="topRight" activeCell="M41" sqref="M41"/>
      <selection pane="bottomLeft" activeCell="M41" sqref="M41"/>
      <selection pane="bottomRight" activeCell="R4" sqref="R4"/>
    </sheetView>
  </sheetViews>
  <sheetFormatPr defaultColWidth="10.59765625" defaultRowHeight="15"/>
  <cols>
    <col min="1" max="1" width="5.59765625" style="3" customWidth="1"/>
    <col min="2" max="2" width="9.59765625" style="3" bestFit="1" customWidth="1"/>
    <col min="3" max="3" width="17.59765625" style="3" bestFit="1" customWidth="1"/>
    <col min="4" max="4" width="25.5" style="3" bestFit="1" customWidth="1"/>
    <col min="5" max="5" width="7.69921875" style="3" bestFit="1" customWidth="1"/>
    <col min="6" max="6" width="4.59765625" style="3" customWidth="1"/>
    <col min="7" max="7" width="9.69921875" style="3" bestFit="1" customWidth="1"/>
    <col min="8" max="8" width="30" style="3" bestFit="1" customWidth="1"/>
    <col min="9" max="9" width="8.59765625" style="18" customWidth="1"/>
    <col min="10" max="10" width="8.59765625" style="3" customWidth="1"/>
    <col min="11" max="11" width="4.59765625" style="167" customWidth="1"/>
    <col min="12" max="14" width="4.59765625" style="3" customWidth="1"/>
    <col min="15" max="15" width="12.59765625" style="3" customWidth="1"/>
    <col min="16" max="16" width="11.09765625" style="3" customWidth="1"/>
    <col min="17" max="17" width="11.59765625" style="3" customWidth="1"/>
    <col min="18" max="18" width="23.3984375" style="3" customWidth="1"/>
    <col min="19" max="20" width="2.59765625" style="3" customWidth="1"/>
    <col min="21" max="21" width="10.69921875" style="3" bestFit="1" customWidth="1"/>
    <col min="22" max="22" width="10.59765625" style="3" customWidth="1"/>
    <col min="23" max="23" width="53" style="3" customWidth="1"/>
    <col min="24" max="16384" width="10.59765625" style="3" customWidth="1"/>
  </cols>
  <sheetData>
    <row r="1" spans="1:11" ht="18" customHeight="1">
      <c r="A1" s="4" t="s">
        <v>197</v>
      </c>
      <c r="B1" s="4" t="s">
        <v>4</v>
      </c>
      <c r="C1" s="4" t="s">
        <v>5</v>
      </c>
      <c r="D1" s="4" t="s">
        <v>6</v>
      </c>
      <c r="E1" s="4" t="s">
        <v>9</v>
      </c>
      <c r="F1" s="4" t="s">
        <v>7</v>
      </c>
      <c r="G1" s="4"/>
      <c r="H1" s="4"/>
      <c r="I1" s="163"/>
      <c r="K1" s="167" t="s">
        <v>304</v>
      </c>
    </row>
    <row r="2" spans="1:19" ht="18" customHeight="1">
      <c r="A2" s="4">
        <v>1</v>
      </c>
      <c r="B2" s="6">
        <v>413001</v>
      </c>
      <c r="C2" s="5" t="s">
        <v>202</v>
      </c>
      <c r="D2" s="7" t="s">
        <v>54</v>
      </c>
      <c r="E2" s="7" t="s">
        <v>22</v>
      </c>
      <c r="F2" s="4" t="s">
        <v>8</v>
      </c>
      <c r="G2" s="8" t="s">
        <v>55</v>
      </c>
      <c r="H2" s="3" t="s">
        <v>124</v>
      </c>
      <c r="I2" s="163"/>
      <c r="J2" s="28"/>
      <c r="K2" s="168">
        <v>1</v>
      </c>
      <c r="L2" s="163"/>
      <c r="M2" s="28"/>
      <c r="S2" s="18"/>
    </row>
    <row r="3" spans="1:23" ht="18" customHeight="1">
      <c r="A3" s="4">
        <v>2</v>
      </c>
      <c r="B3" s="6">
        <v>413002</v>
      </c>
      <c r="C3" s="5" t="s">
        <v>203</v>
      </c>
      <c r="D3" s="7" t="s">
        <v>204</v>
      </c>
      <c r="E3" s="7" t="s">
        <v>30</v>
      </c>
      <c r="F3" s="4" t="s">
        <v>8</v>
      </c>
      <c r="G3" s="8" t="s">
        <v>56</v>
      </c>
      <c r="H3" s="3" t="s">
        <v>125</v>
      </c>
      <c r="I3" s="163"/>
      <c r="J3" s="28"/>
      <c r="K3" s="168">
        <v>2</v>
      </c>
      <c r="L3" s="163"/>
      <c r="M3" s="28"/>
      <c r="O3" s="11" t="s">
        <v>189</v>
      </c>
      <c r="P3" s="217" t="s">
        <v>188</v>
      </c>
      <c r="Q3" s="218"/>
      <c r="R3" s="219"/>
      <c r="S3" s="19"/>
      <c r="U3" s="13" t="s">
        <v>182</v>
      </c>
      <c r="V3" s="214" t="s">
        <v>183</v>
      </c>
      <c r="W3" s="215"/>
    </row>
    <row r="4" spans="1:23" ht="18" customHeight="1">
      <c r="A4" s="4">
        <v>3</v>
      </c>
      <c r="B4" s="6">
        <v>413003</v>
      </c>
      <c r="C4" s="5" t="s">
        <v>205</v>
      </c>
      <c r="D4" s="7" t="s">
        <v>206</v>
      </c>
      <c r="E4" s="7" t="s">
        <v>37</v>
      </c>
      <c r="F4" s="4" t="s">
        <v>8</v>
      </c>
      <c r="G4" s="8" t="s">
        <v>57</v>
      </c>
      <c r="H4" s="3" t="s">
        <v>126</v>
      </c>
      <c r="I4" s="163"/>
      <c r="J4" s="28"/>
      <c r="K4" s="168">
        <v>3</v>
      </c>
      <c r="L4" s="163"/>
      <c r="M4" s="28"/>
      <c r="O4" s="60" t="s">
        <v>194</v>
      </c>
      <c r="P4" s="61">
        <f>IF(Q4&lt;4,YEAR(R4)-1989,YEAR(R4)-1988)</f>
        <v>31</v>
      </c>
      <c r="Q4" s="62">
        <f>MONTH(R4)</f>
        <v>8</v>
      </c>
      <c r="R4" s="63">
        <f ca="1">NOW()</f>
        <v>43694.50561076389</v>
      </c>
      <c r="S4" s="20"/>
      <c r="U4" s="14" t="s">
        <v>184</v>
      </c>
      <c r="V4" s="216" t="str">
        <f ca="1">CELL("filename",A1)</f>
        <v>D:\高校駅伝\１令和年度\ネットアップ\☆駅伝申込\[2019駅伝申込.xls]定数表</v>
      </c>
      <c r="W4" s="216"/>
    </row>
    <row r="5" spans="1:23" ht="18" customHeight="1">
      <c r="A5" s="4">
        <v>4</v>
      </c>
      <c r="B5" s="6">
        <v>413004</v>
      </c>
      <c r="C5" s="5" t="s">
        <v>207</v>
      </c>
      <c r="D5" s="7" t="s">
        <v>58</v>
      </c>
      <c r="E5" s="7" t="s">
        <v>23</v>
      </c>
      <c r="F5" s="4" t="s">
        <v>8</v>
      </c>
      <c r="G5" s="8" t="s">
        <v>59</v>
      </c>
      <c r="H5" s="3" t="s">
        <v>127</v>
      </c>
      <c r="I5" s="163"/>
      <c r="J5" s="28"/>
      <c r="K5" s="168">
        <v>4</v>
      </c>
      <c r="L5" s="163"/>
      <c r="M5" s="28"/>
      <c r="O5" s="52" t="s">
        <v>261</v>
      </c>
      <c r="P5" s="51" t="str">
        <f>'入力ｼｰﾄ'!D3</f>
        <v>鳥栖高校</v>
      </c>
      <c r="Q5" s="220">
        <f>VLOOKUP(P5,G2:K49,5,FALSE)</f>
        <v>1</v>
      </c>
      <c r="R5" s="221"/>
      <c r="S5" s="21"/>
      <c r="U5" s="14" t="s">
        <v>52</v>
      </c>
      <c r="V5" s="15" t="str">
        <f>MID(V4,1,FIND("[",V4,1)-1)</f>
        <v>D:\高校駅伝\１令和年度\ネットアップ\☆駅伝申込\</v>
      </c>
      <c r="W5" s="16"/>
    </row>
    <row r="6" spans="1:23" ht="18" customHeight="1">
      <c r="A6" s="4">
        <v>5</v>
      </c>
      <c r="B6" s="6">
        <v>413005</v>
      </c>
      <c r="C6" s="5" t="s">
        <v>208</v>
      </c>
      <c r="D6" s="7" t="s">
        <v>60</v>
      </c>
      <c r="E6" s="7" t="s">
        <v>24</v>
      </c>
      <c r="F6" s="4" t="s">
        <v>8</v>
      </c>
      <c r="G6" s="8" t="s">
        <v>61</v>
      </c>
      <c r="H6" s="3" t="s">
        <v>128</v>
      </c>
      <c r="I6" s="163"/>
      <c r="J6" s="28"/>
      <c r="K6" s="168">
        <v>5</v>
      </c>
      <c r="L6" s="163"/>
      <c r="M6" s="28"/>
      <c r="O6" s="53" t="s">
        <v>185</v>
      </c>
      <c r="P6" s="54" t="s">
        <v>256</v>
      </c>
      <c r="Q6" s="54"/>
      <c r="R6" s="54"/>
      <c r="S6" s="20"/>
      <c r="U6" s="14" t="s">
        <v>51</v>
      </c>
      <c r="V6" s="216" t="str">
        <f>MID(V4,FIND("[",V4,1)+1,FIND("]",V4,1)-FIND("[",V4,1)-1)</f>
        <v>2019駅伝申込.xls</v>
      </c>
      <c r="W6" s="216"/>
    </row>
    <row r="7" spans="1:23" ht="18" customHeight="1">
      <c r="A7" s="4">
        <v>6</v>
      </c>
      <c r="B7" s="6">
        <v>413006</v>
      </c>
      <c r="C7" s="5" t="s">
        <v>209</v>
      </c>
      <c r="D7" s="7" t="s">
        <v>48</v>
      </c>
      <c r="E7" s="7" t="s">
        <v>49</v>
      </c>
      <c r="F7" s="4" t="s">
        <v>8</v>
      </c>
      <c r="G7" s="8" t="s">
        <v>62</v>
      </c>
      <c r="H7" s="3" t="s">
        <v>129</v>
      </c>
      <c r="I7" s="166"/>
      <c r="J7" s="2"/>
      <c r="K7" s="168">
        <v>6</v>
      </c>
      <c r="L7" s="163"/>
      <c r="M7" s="28"/>
      <c r="O7" s="12"/>
      <c r="P7" s="21"/>
      <c r="Q7" s="21"/>
      <c r="R7" s="21"/>
      <c r="S7" s="20"/>
      <c r="U7" s="14" t="s">
        <v>53</v>
      </c>
      <c r="V7" s="15" t="str">
        <f>RIGHT(V4,3)</f>
        <v>定数表</v>
      </c>
      <c r="W7" s="16"/>
    </row>
    <row r="8" spans="1:19" ht="18" customHeight="1">
      <c r="A8" s="4">
        <v>7</v>
      </c>
      <c r="B8" s="6">
        <v>413007</v>
      </c>
      <c r="C8" s="5" t="s">
        <v>210</v>
      </c>
      <c r="D8" s="7" t="s">
        <v>63</v>
      </c>
      <c r="E8" s="7" t="s">
        <v>13</v>
      </c>
      <c r="F8" s="4" t="s">
        <v>8</v>
      </c>
      <c r="G8" s="8" t="s">
        <v>64</v>
      </c>
      <c r="H8" s="3" t="s">
        <v>130</v>
      </c>
      <c r="I8" s="163"/>
      <c r="K8" s="168">
        <v>7</v>
      </c>
      <c r="L8" s="163"/>
      <c r="O8" s="12"/>
      <c r="P8" s="21"/>
      <c r="Q8" s="21"/>
      <c r="R8" s="21"/>
      <c r="S8" s="21"/>
    </row>
    <row r="9" spans="1:24" ht="18" customHeight="1">
      <c r="A9" s="4">
        <v>8</v>
      </c>
      <c r="B9" s="6">
        <v>413008</v>
      </c>
      <c r="C9" s="5" t="s">
        <v>211</v>
      </c>
      <c r="D9" s="7" t="s">
        <v>65</v>
      </c>
      <c r="E9" s="7" t="s">
        <v>11</v>
      </c>
      <c r="F9" s="4" t="s">
        <v>8</v>
      </c>
      <c r="G9" s="8" t="s">
        <v>66</v>
      </c>
      <c r="H9" s="3" t="s">
        <v>131</v>
      </c>
      <c r="I9" s="163"/>
      <c r="J9" s="28"/>
      <c r="K9" s="168">
        <v>8</v>
      </c>
      <c r="L9" s="163"/>
      <c r="M9" s="28"/>
      <c r="O9" s="12"/>
      <c r="P9" s="211" t="s">
        <v>193</v>
      </c>
      <c r="Q9" s="212"/>
      <c r="R9" s="25"/>
      <c r="S9" s="20"/>
      <c r="U9" s="45"/>
      <c r="V9" s="46"/>
      <c r="W9" s="20"/>
      <c r="X9" s="9"/>
    </row>
    <row r="10" spans="1:24" ht="18" customHeight="1">
      <c r="A10" s="4">
        <v>9</v>
      </c>
      <c r="B10" s="6">
        <v>413009</v>
      </c>
      <c r="C10" s="5" t="s">
        <v>212</v>
      </c>
      <c r="D10" s="7" t="s">
        <v>67</v>
      </c>
      <c r="E10" s="7" t="s">
        <v>12</v>
      </c>
      <c r="F10" s="4" t="s">
        <v>8</v>
      </c>
      <c r="G10" s="8" t="s">
        <v>68</v>
      </c>
      <c r="H10" s="3" t="s">
        <v>132</v>
      </c>
      <c r="I10" s="163"/>
      <c r="J10" s="28"/>
      <c r="K10" s="168">
        <v>9</v>
      </c>
      <c r="L10" s="163"/>
      <c r="M10" s="28"/>
      <c r="O10" s="12"/>
      <c r="P10" s="13" t="s">
        <v>192</v>
      </c>
      <c r="Q10" s="17">
        <f ca="1">TODAY()</f>
        <v>43694</v>
      </c>
      <c r="R10" s="25"/>
      <c r="S10" s="20"/>
      <c r="U10" s="45"/>
      <c r="V10" s="46"/>
      <c r="W10" s="20"/>
      <c r="X10" s="10"/>
    </row>
    <row r="11" spans="1:23" ht="18" customHeight="1">
      <c r="A11" s="4">
        <v>10</v>
      </c>
      <c r="B11" s="6">
        <v>413010</v>
      </c>
      <c r="C11" s="5" t="s">
        <v>213</v>
      </c>
      <c r="D11" s="7" t="s">
        <v>214</v>
      </c>
      <c r="E11" s="7" t="s">
        <v>29</v>
      </c>
      <c r="F11" s="4" t="s">
        <v>8</v>
      </c>
      <c r="G11" s="8" t="s">
        <v>69</v>
      </c>
      <c r="H11" s="3" t="s">
        <v>133</v>
      </c>
      <c r="I11" s="163"/>
      <c r="J11" s="28"/>
      <c r="K11" s="168">
        <v>10</v>
      </c>
      <c r="L11" s="163"/>
      <c r="M11" s="28"/>
      <c r="O11" s="12"/>
      <c r="P11" s="13" t="s">
        <v>191</v>
      </c>
      <c r="Q11" s="17"/>
      <c r="R11" s="25"/>
      <c r="S11" s="20"/>
      <c r="U11" s="45"/>
      <c r="V11" s="46"/>
      <c r="W11" s="20"/>
    </row>
    <row r="12" spans="1:23" ht="18" customHeight="1">
      <c r="A12" s="4">
        <v>11</v>
      </c>
      <c r="B12" s="6">
        <v>413011</v>
      </c>
      <c r="C12" s="5" t="s">
        <v>215</v>
      </c>
      <c r="D12" s="7" t="s">
        <v>216</v>
      </c>
      <c r="E12" s="7" t="s">
        <v>34</v>
      </c>
      <c r="F12" s="4" t="s">
        <v>8</v>
      </c>
      <c r="G12" s="8" t="s">
        <v>70</v>
      </c>
      <c r="H12" s="3" t="s">
        <v>134</v>
      </c>
      <c r="I12" s="166"/>
      <c r="J12" s="2"/>
      <c r="K12" s="168">
        <v>11</v>
      </c>
      <c r="L12" s="163"/>
      <c r="M12" s="1"/>
      <c r="O12" s="12"/>
      <c r="P12" s="13" t="s">
        <v>190</v>
      </c>
      <c r="Q12" s="13">
        <f>MONTH(Q10)</f>
        <v>8</v>
      </c>
      <c r="R12" s="25"/>
      <c r="S12" s="20"/>
      <c r="U12" s="21"/>
      <c r="V12" s="20"/>
      <c r="W12" s="20"/>
    </row>
    <row r="13" spans="1:23" ht="18" customHeight="1">
      <c r="A13" s="4">
        <v>12</v>
      </c>
      <c r="B13" s="6">
        <v>413012</v>
      </c>
      <c r="C13" s="7" t="s">
        <v>173</v>
      </c>
      <c r="D13" s="7" t="s">
        <v>71</v>
      </c>
      <c r="E13" s="7" t="s">
        <v>46</v>
      </c>
      <c r="F13" s="4" t="s">
        <v>8</v>
      </c>
      <c r="G13" s="8" t="s">
        <v>72</v>
      </c>
      <c r="H13" s="3" t="s">
        <v>135</v>
      </c>
      <c r="I13" s="163"/>
      <c r="J13" s="2"/>
      <c r="K13" s="168">
        <v>12</v>
      </c>
      <c r="L13" s="163"/>
      <c r="M13" s="2"/>
      <c r="O13" s="12"/>
      <c r="P13" s="13" t="s">
        <v>187</v>
      </c>
      <c r="Q13" s="13">
        <f>DAY(Q10)</f>
        <v>17</v>
      </c>
      <c r="R13" s="25"/>
      <c r="S13" s="20"/>
      <c r="U13" s="12"/>
      <c r="V13" s="20"/>
      <c r="W13" s="20"/>
    </row>
    <row r="14" spans="1:23" ht="18" customHeight="1">
      <c r="A14" s="4">
        <v>13</v>
      </c>
      <c r="B14" s="6">
        <v>413013</v>
      </c>
      <c r="C14" s="5" t="s">
        <v>217</v>
      </c>
      <c r="D14" s="5" t="s">
        <v>218</v>
      </c>
      <c r="E14" s="5" t="s">
        <v>219</v>
      </c>
      <c r="F14" s="4" t="s">
        <v>8</v>
      </c>
      <c r="G14" s="3" t="s">
        <v>220</v>
      </c>
      <c r="H14" s="3" t="s">
        <v>221</v>
      </c>
      <c r="K14" s="168">
        <v>13</v>
      </c>
      <c r="L14" s="18"/>
      <c r="O14" s="12"/>
      <c r="R14" s="12"/>
      <c r="S14" s="12"/>
      <c r="U14" s="12"/>
      <c r="V14" s="20"/>
      <c r="W14" s="20"/>
    </row>
    <row r="15" spans="1:23" ht="18" customHeight="1">
      <c r="A15" s="4">
        <v>14</v>
      </c>
      <c r="B15" s="6">
        <v>413014</v>
      </c>
      <c r="C15" s="7" t="s">
        <v>174</v>
      </c>
      <c r="D15" s="7" t="s">
        <v>73</v>
      </c>
      <c r="E15" s="7" t="s">
        <v>18</v>
      </c>
      <c r="F15" s="4" t="s">
        <v>8</v>
      </c>
      <c r="G15" s="8" t="s">
        <v>74</v>
      </c>
      <c r="H15" s="3" t="s">
        <v>136</v>
      </c>
      <c r="I15" s="163"/>
      <c r="J15" s="28"/>
      <c r="K15" s="168">
        <v>14</v>
      </c>
      <c r="L15" s="163"/>
      <c r="M15" s="2"/>
      <c r="O15" s="24"/>
      <c r="P15" s="21"/>
      <c r="Q15" s="27"/>
      <c r="R15" s="25"/>
      <c r="S15" s="20"/>
      <c r="U15" s="12"/>
      <c r="V15" s="20"/>
      <c r="W15" s="20"/>
    </row>
    <row r="16" spans="1:23" ht="18" customHeight="1">
      <c r="A16" s="4">
        <v>15</v>
      </c>
      <c r="B16" s="6">
        <v>413015</v>
      </c>
      <c r="C16" s="5" t="s">
        <v>222</v>
      </c>
      <c r="D16" s="7" t="s">
        <v>75</v>
      </c>
      <c r="E16" s="7" t="s">
        <v>19</v>
      </c>
      <c r="F16" s="4" t="s">
        <v>8</v>
      </c>
      <c r="G16" s="8" t="s">
        <v>76</v>
      </c>
      <c r="H16" s="3" t="s">
        <v>137</v>
      </c>
      <c r="I16" s="164"/>
      <c r="K16" s="168">
        <v>15</v>
      </c>
      <c r="L16" s="164"/>
      <c r="O16" s="24"/>
      <c r="P16" s="25"/>
      <c r="Q16" s="25"/>
      <c r="R16" s="25"/>
      <c r="S16" s="20"/>
      <c r="U16" s="20"/>
      <c r="V16" s="20"/>
      <c r="W16" s="20"/>
    </row>
    <row r="17" spans="1:23" ht="18" customHeight="1">
      <c r="A17" s="4">
        <v>16</v>
      </c>
      <c r="B17" s="6">
        <v>413016</v>
      </c>
      <c r="C17" s="7" t="s">
        <v>175</v>
      </c>
      <c r="D17" s="7" t="s">
        <v>77</v>
      </c>
      <c r="E17" s="7" t="s">
        <v>15</v>
      </c>
      <c r="F17" s="4" t="s">
        <v>8</v>
      </c>
      <c r="G17" s="8" t="s">
        <v>78</v>
      </c>
      <c r="H17" s="3" t="s">
        <v>138</v>
      </c>
      <c r="I17" s="163"/>
      <c r="K17" s="168">
        <v>16</v>
      </c>
      <c r="L17" s="163"/>
      <c r="N17" s="20"/>
      <c r="O17" s="12"/>
      <c r="P17" s="210"/>
      <c r="Q17" s="210"/>
      <c r="R17" s="12"/>
      <c r="S17" s="12"/>
      <c r="T17" s="20"/>
      <c r="U17" s="21"/>
      <c r="V17" s="21"/>
      <c r="W17" s="20"/>
    </row>
    <row r="18" spans="1:23" ht="18" customHeight="1">
      <c r="A18" s="4">
        <v>17</v>
      </c>
      <c r="B18" s="6">
        <v>413017</v>
      </c>
      <c r="C18" s="7" t="s">
        <v>176</v>
      </c>
      <c r="D18" s="7" t="s">
        <v>79</v>
      </c>
      <c r="E18" s="5" t="s">
        <v>223</v>
      </c>
      <c r="F18" s="4" t="s">
        <v>8</v>
      </c>
      <c r="G18" s="8" t="s">
        <v>80</v>
      </c>
      <c r="H18" s="3" t="s">
        <v>139</v>
      </c>
      <c r="K18" s="168">
        <v>17</v>
      </c>
      <c r="L18" s="18"/>
      <c r="N18" s="20"/>
      <c r="O18" s="24"/>
      <c r="P18" s="21"/>
      <c r="Q18" s="26"/>
      <c r="R18" s="25"/>
      <c r="S18" s="20"/>
      <c r="T18" s="20"/>
      <c r="U18" s="21"/>
      <c r="V18" s="21"/>
      <c r="W18" s="20"/>
    </row>
    <row r="19" spans="1:23" ht="18" customHeight="1">
      <c r="A19" s="4">
        <v>18</v>
      </c>
      <c r="B19" s="6">
        <v>413018</v>
      </c>
      <c r="C19" s="7" t="s">
        <v>177</v>
      </c>
      <c r="D19" s="7" t="s">
        <v>81</v>
      </c>
      <c r="E19" s="7" t="s">
        <v>14</v>
      </c>
      <c r="F19" s="4" t="s">
        <v>8</v>
      </c>
      <c r="G19" s="8" t="s">
        <v>82</v>
      </c>
      <c r="H19" s="3" t="s">
        <v>140</v>
      </c>
      <c r="I19" s="163"/>
      <c r="J19" s="2"/>
      <c r="K19" s="168">
        <v>18</v>
      </c>
      <c r="L19" s="163"/>
      <c r="M19" s="2"/>
      <c r="N19" s="20"/>
      <c r="O19" s="24"/>
      <c r="P19" s="20"/>
      <c r="Q19" s="20"/>
      <c r="R19" s="25"/>
      <c r="S19" s="20"/>
      <c r="T19" s="20"/>
      <c r="U19" s="21"/>
      <c r="V19" s="21"/>
      <c r="W19" s="20"/>
    </row>
    <row r="20" spans="1:23" ht="18" customHeight="1">
      <c r="A20" s="4">
        <v>19</v>
      </c>
      <c r="B20" s="6">
        <v>413019</v>
      </c>
      <c r="C20" s="7" t="s">
        <v>160</v>
      </c>
      <c r="D20" s="7" t="s">
        <v>224</v>
      </c>
      <c r="E20" s="7" t="s">
        <v>35</v>
      </c>
      <c r="F20" s="4" t="s">
        <v>8</v>
      </c>
      <c r="G20" s="8" t="s">
        <v>83</v>
      </c>
      <c r="H20" s="3" t="s">
        <v>141</v>
      </c>
      <c r="K20" s="168">
        <v>19</v>
      </c>
      <c r="L20" s="18"/>
      <c r="N20" s="20"/>
      <c r="O20" s="213"/>
      <c r="P20" s="213"/>
      <c r="Q20" s="43"/>
      <c r="R20" s="20"/>
      <c r="S20" s="20"/>
      <c r="T20" s="20"/>
      <c r="U20" s="21"/>
      <c r="V20" s="21"/>
      <c r="W20" s="20"/>
    </row>
    <row r="21" spans="1:23" ht="18" customHeight="1">
      <c r="A21" s="4">
        <v>20</v>
      </c>
      <c r="B21" s="6">
        <v>413020</v>
      </c>
      <c r="C21" s="7" t="s">
        <v>159</v>
      </c>
      <c r="D21" s="7" t="s">
        <v>225</v>
      </c>
      <c r="E21" s="7" t="s">
        <v>32</v>
      </c>
      <c r="F21" s="4" t="s">
        <v>8</v>
      </c>
      <c r="G21" s="8" t="s">
        <v>84</v>
      </c>
      <c r="H21" s="3" t="s">
        <v>142</v>
      </c>
      <c r="I21" s="163"/>
      <c r="J21" s="2"/>
      <c r="K21" s="168">
        <v>20</v>
      </c>
      <c r="L21" s="163"/>
      <c r="M21" s="2"/>
      <c r="N21" s="20"/>
      <c r="O21" s="19"/>
      <c r="P21" s="22"/>
      <c r="Q21" s="22"/>
      <c r="R21" s="22"/>
      <c r="S21" s="22"/>
      <c r="T21" s="20"/>
      <c r="U21" s="21"/>
      <c r="V21" s="20"/>
      <c r="W21" s="20"/>
    </row>
    <row r="22" spans="1:23" ht="18" customHeight="1">
      <c r="A22" s="4">
        <v>21</v>
      </c>
      <c r="B22" s="6">
        <v>413021</v>
      </c>
      <c r="C22" s="7" t="s">
        <v>178</v>
      </c>
      <c r="D22" s="7" t="s">
        <v>85</v>
      </c>
      <c r="E22" s="7" t="s">
        <v>16</v>
      </c>
      <c r="F22" s="4" t="s">
        <v>8</v>
      </c>
      <c r="G22" s="8" t="s">
        <v>86</v>
      </c>
      <c r="H22" s="3" t="s">
        <v>143</v>
      </c>
      <c r="I22" s="163"/>
      <c r="J22" s="2"/>
      <c r="K22" s="168">
        <v>21</v>
      </c>
      <c r="L22" s="163"/>
      <c r="M22" s="2"/>
      <c r="O22" s="21"/>
      <c r="P22" s="21"/>
      <c r="Q22" s="21"/>
      <c r="R22" s="29"/>
      <c r="S22" s="21"/>
      <c r="T22" s="20"/>
      <c r="U22" s="20"/>
      <c r="V22" s="20"/>
      <c r="W22" s="20"/>
    </row>
    <row r="23" spans="1:23" ht="18" customHeight="1">
      <c r="A23" s="4">
        <v>22</v>
      </c>
      <c r="B23" s="6">
        <v>413022</v>
      </c>
      <c r="C23" s="7" t="s">
        <v>226</v>
      </c>
      <c r="D23" s="7" t="s">
        <v>227</v>
      </c>
      <c r="E23" s="7" t="s">
        <v>228</v>
      </c>
      <c r="F23" s="4" t="s">
        <v>8</v>
      </c>
      <c r="G23" s="8" t="s">
        <v>229</v>
      </c>
      <c r="H23" s="3" t="s">
        <v>230</v>
      </c>
      <c r="I23" s="163"/>
      <c r="J23" s="2"/>
      <c r="K23" s="168">
        <v>22</v>
      </c>
      <c r="L23" s="163"/>
      <c r="M23" s="2"/>
      <c r="O23" s="19"/>
      <c r="P23" s="209"/>
      <c r="Q23" s="209"/>
      <c r="R23" s="209"/>
      <c r="S23" s="23"/>
      <c r="T23" s="20"/>
      <c r="U23" s="21"/>
      <c r="V23" s="21"/>
      <c r="W23" s="20"/>
    </row>
    <row r="24" spans="1:23" ht="18" customHeight="1">
      <c r="A24" s="4">
        <v>24</v>
      </c>
      <c r="B24" s="6">
        <v>413024</v>
      </c>
      <c r="C24" s="7" t="s">
        <v>179</v>
      </c>
      <c r="D24" s="7" t="s">
        <v>87</v>
      </c>
      <c r="E24" s="7" t="s">
        <v>17</v>
      </c>
      <c r="F24" s="4" t="s">
        <v>8</v>
      </c>
      <c r="G24" s="8" t="s">
        <v>88</v>
      </c>
      <c r="H24" s="3" t="s">
        <v>144</v>
      </c>
      <c r="I24" s="163"/>
      <c r="K24" s="168">
        <v>24</v>
      </c>
      <c r="L24" s="163"/>
      <c r="M24" s="28"/>
      <c r="O24" s="12"/>
      <c r="P24" s="44"/>
      <c r="Q24" s="20"/>
      <c r="R24" s="20"/>
      <c r="S24" s="20"/>
      <c r="T24" s="20"/>
      <c r="U24" s="21"/>
      <c r="V24" s="26"/>
      <c r="W24" s="20"/>
    </row>
    <row r="25" spans="1:23" ht="18" customHeight="1">
      <c r="A25" s="4">
        <v>25</v>
      </c>
      <c r="B25" s="6">
        <v>413025</v>
      </c>
      <c r="C25" s="7" t="s">
        <v>161</v>
      </c>
      <c r="D25" s="7" t="s">
        <v>231</v>
      </c>
      <c r="E25" s="7" t="s">
        <v>10</v>
      </c>
      <c r="F25" s="4" t="s">
        <v>8</v>
      </c>
      <c r="G25" s="8" t="s">
        <v>89</v>
      </c>
      <c r="H25" s="3" t="s">
        <v>145</v>
      </c>
      <c r="K25" s="168">
        <v>25</v>
      </c>
      <c r="L25" s="166"/>
      <c r="M25" s="2"/>
      <c r="O25" s="12"/>
      <c r="P25" s="44"/>
      <c r="Q25" s="20"/>
      <c r="R25" s="20"/>
      <c r="S25" s="20"/>
      <c r="T25" s="20"/>
      <c r="U25" s="21"/>
      <c r="V25" s="21"/>
      <c r="W25" s="20"/>
    </row>
    <row r="26" spans="1:23" ht="18" customHeight="1">
      <c r="A26" s="4">
        <v>26</v>
      </c>
      <c r="B26" s="6">
        <v>413026</v>
      </c>
      <c r="C26" s="7" t="s">
        <v>90</v>
      </c>
      <c r="D26" s="7" t="s">
        <v>91</v>
      </c>
      <c r="E26" s="7" t="s">
        <v>27</v>
      </c>
      <c r="F26" s="4" t="s">
        <v>8</v>
      </c>
      <c r="G26" s="8" t="s">
        <v>92</v>
      </c>
      <c r="H26" s="3" t="s">
        <v>146</v>
      </c>
      <c r="K26" s="168">
        <v>26</v>
      </c>
      <c r="L26" s="18"/>
      <c r="O26" s="12"/>
      <c r="P26" s="44"/>
      <c r="Q26" s="20"/>
      <c r="R26" s="20"/>
      <c r="S26" s="20"/>
      <c r="T26" s="20"/>
      <c r="U26" s="21"/>
      <c r="V26" s="21"/>
      <c r="W26" s="20"/>
    </row>
    <row r="27" spans="1:23" ht="18" customHeight="1">
      <c r="A27" s="4">
        <v>27</v>
      </c>
      <c r="B27" s="6">
        <v>413027</v>
      </c>
      <c r="C27" s="7" t="s">
        <v>157</v>
      </c>
      <c r="D27" s="7" t="s">
        <v>232</v>
      </c>
      <c r="E27" s="7" t="s">
        <v>31</v>
      </c>
      <c r="F27" s="4" t="s">
        <v>8</v>
      </c>
      <c r="G27" s="8" t="s">
        <v>93</v>
      </c>
      <c r="H27" s="3" t="s">
        <v>147</v>
      </c>
      <c r="I27" s="166"/>
      <c r="J27" s="2"/>
      <c r="K27" s="168">
        <v>27</v>
      </c>
      <c r="L27" s="166"/>
      <c r="M27" s="2"/>
      <c r="O27" s="12"/>
      <c r="P27" s="44"/>
      <c r="Q27" s="20"/>
      <c r="R27" s="20"/>
      <c r="S27" s="20"/>
      <c r="T27" s="20"/>
      <c r="U27" s="20"/>
      <c r="V27" s="20"/>
      <c r="W27" s="20"/>
    </row>
    <row r="28" spans="1:23" ht="18" customHeight="1">
      <c r="A28" s="4">
        <v>28</v>
      </c>
      <c r="B28" s="6">
        <v>413028</v>
      </c>
      <c r="C28" s="7" t="s">
        <v>180</v>
      </c>
      <c r="D28" s="7" t="s">
        <v>94</v>
      </c>
      <c r="E28" s="7" t="s">
        <v>20</v>
      </c>
      <c r="F28" s="4" t="s">
        <v>8</v>
      </c>
      <c r="G28" s="8" t="s">
        <v>95</v>
      </c>
      <c r="H28" s="3" t="s">
        <v>148</v>
      </c>
      <c r="I28" s="166"/>
      <c r="J28" s="2"/>
      <c r="K28" s="168">
        <v>28</v>
      </c>
      <c r="L28" s="166"/>
      <c r="M28" s="2"/>
      <c r="O28" s="12"/>
      <c r="P28" s="44"/>
      <c r="Q28" s="20"/>
      <c r="R28" s="20"/>
      <c r="S28" s="20"/>
      <c r="T28" s="20"/>
      <c r="U28" s="21"/>
      <c r="V28" s="27"/>
      <c r="W28" s="20"/>
    </row>
    <row r="29" spans="1:23" ht="18" customHeight="1">
      <c r="A29" s="4">
        <v>30</v>
      </c>
      <c r="B29" s="6">
        <v>413030</v>
      </c>
      <c r="C29" s="7" t="s">
        <v>181</v>
      </c>
      <c r="D29" s="7" t="s">
        <v>96</v>
      </c>
      <c r="E29" s="7" t="s">
        <v>25</v>
      </c>
      <c r="F29" s="4" t="s">
        <v>8</v>
      </c>
      <c r="G29" s="8" t="s">
        <v>97</v>
      </c>
      <c r="H29" s="3" t="s">
        <v>149</v>
      </c>
      <c r="I29" s="163"/>
      <c r="J29" s="28"/>
      <c r="K29" s="168">
        <v>30</v>
      </c>
      <c r="L29" s="163"/>
      <c r="M29" s="28"/>
      <c r="R29" s="20"/>
      <c r="S29" s="20"/>
      <c r="T29" s="20"/>
      <c r="U29" s="21"/>
      <c r="V29" s="20"/>
      <c r="W29" s="20"/>
    </row>
    <row r="30" spans="1:23" ht="18" customHeight="1">
      <c r="A30" s="4">
        <v>31</v>
      </c>
      <c r="B30" s="6">
        <v>413031</v>
      </c>
      <c r="C30" s="7" t="s">
        <v>163</v>
      </c>
      <c r="D30" s="7" t="s">
        <v>233</v>
      </c>
      <c r="E30" s="7" t="s">
        <v>28</v>
      </c>
      <c r="F30" s="4" t="s">
        <v>8</v>
      </c>
      <c r="G30" s="8" t="s">
        <v>98</v>
      </c>
      <c r="H30" s="3" t="s">
        <v>150</v>
      </c>
      <c r="I30" s="163"/>
      <c r="J30" s="2"/>
      <c r="K30" s="168">
        <v>31</v>
      </c>
      <c r="L30" s="166"/>
      <c r="M30" s="2"/>
      <c r="R30" s="20"/>
      <c r="S30" s="20"/>
      <c r="T30" s="20"/>
      <c r="U30" s="21"/>
      <c r="V30" s="20"/>
      <c r="W30" s="20"/>
    </row>
    <row r="31" spans="1:23" ht="18" customHeight="1">
      <c r="A31" s="4">
        <v>32</v>
      </c>
      <c r="B31" s="6">
        <v>413032</v>
      </c>
      <c r="C31" s="7" t="s">
        <v>162</v>
      </c>
      <c r="D31" s="7" t="s">
        <v>234</v>
      </c>
      <c r="E31" s="7" t="s">
        <v>36</v>
      </c>
      <c r="F31" s="4" t="s">
        <v>8</v>
      </c>
      <c r="G31" s="8" t="s">
        <v>99</v>
      </c>
      <c r="H31" s="3" t="s">
        <v>151</v>
      </c>
      <c r="I31" s="163"/>
      <c r="J31" s="2"/>
      <c r="K31" s="168">
        <v>32</v>
      </c>
      <c r="L31" s="163"/>
      <c r="M31" s="2"/>
      <c r="R31" s="20"/>
      <c r="S31" s="20"/>
      <c r="T31" s="20"/>
      <c r="U31" s="20"/>
      <c r="V31" s="20"/>
      <c r="W31" s="20"/>
    </row>
    <row r="32" spans="1:23" ht="18" customHeight="1">
      <c r="A32" s="4">
        <v>33</v>
      </c>
      <c r="B32" s="6">
        <v>413033</v>
      </c>
      <c r="C32" s="7" t="s">
        <v>164</v>
      </c>
      <c r="D32" s="7" t="s">
        <v>100</v>
      </c>
      <c r="E32" s="7" t="s">
        <v>21</v>
      </c>
      <c r="F32" s="4" t="s">
        <v>8</v>
      </c>
      <c r="G32" s="8" t="s">
        <v>101</v>
      </c>
      <c r="H32" s="3" t="s">
        <v>152</v>
      </c>
      <c r="I32" s="163"/>
      <c r="J32" s="2"/>
      <c r="K32" s="168">
        <v>33</v>
      </c>
      <c r="L32" s="166"/>
      <c r="M32" s="2"/>
      <c r="R32" s="20"/>
      <c r="S32" s="20"/>
      <c r="T32" s="20"/>
      <c r="U32" s="20"/>
      <c r="V32" s="20"/>
      <c r="W32" s="20"/>
    </row>
    <row r="33" spans="1:12" ht="18" customHeight="1">
      <c r="A33" s="4">
        <v>34</v>
      </c>
      <c r="B33" s="6">
        <v>413034</v>
      </c>
      <c r="C33" s="7" t="s">
        <v>102</v>
      </c>
      <c r="D33" s="7" t="s">
        <v>103</v>
      </c>
      <c r="E33" s="7" t="s">
        <v>38</v>
      </c>
      <c r="F33" s="4" t="s">
        <v>8</v>
      </c>
      <c r="G33" s="8" t="s">
        <v>104</v>
      </c>
      <c r="H33" s="3" t="s">
        <v>153</v>
      </c>
      <c r="I33" s="166"/>
      <c r="K33" s="168">
        <v>34</v>
      </c>
      <c r="L33" s="166"/>
    </row>
    <row r="34" spans="1:12" ht="18" customHeight="1">
      <c r="A34" s="4">
        <v>35</v>
      </c>
      <c r="B34" s="6">
        <v>413035</v>
      </c>
      <c r="C34" s="7" t="s">
        <v>165</v>
      </c>
      <c r="D34" s="7" t="s">
        <v>105</v>
      </c>
      <c r="E34" s="7" t="s">
        <v>26</v>
      </c>
      <c r="F34" s="4" t="s">
        <v>8</v>
      </c>
      <c r="G34" s="8" t="s">
        <v>106</v>
      </c>
      <c r="H34" s="3" t="s">
        <v>154</v>
      </c>
      <c r="I34" s="166"/>
      <c r="K34" s="168">
        <v>35</v>
      </c>
      <c r="L34" s="166"/>
    </row>
    <row r="35" spans="1:12" ht="18" customHeight="1">
      <c r="A35" s="4">
        <v>36</v>
      </c>
      <c r="B35" s="6">
        <v>413036</v>
      </c>
      <c r="C35" s="7" t="s">
        <v>158</v>
      </c>
      <c r="D35" s="7" t="s">
        <v>235</v>
      </c>
      <c r="E35" s="7" t="s">
        <v>33</v>
      </c>
      <c r="F35" s="4" t="s">
        <v>8</v>
      </c>
      <c r="G35" s="8" t="s">
        <v>107</v>
      </c>
      <c r="H35" s="3" t="s">
        <v>155</v>
      </c>
      <c r="I35" s="166"/>
      <c r="K35" s="168">
        <v>36</v>
      </c>
      <c r="L35" s="166"/>
    </row>
    <row r="36" spans="1:12" ht="18" customHeight="1">
      <c r="A36" s="4">
        <v>37</v>
      </c>
      <c r="B36" s="6">
        <v>413037</v>
      </c>
      <c r="C36" s="5" t="s">
        <v>236</v>
      </c>
      <c r="D36" s="5" t="s">
        <v>237</v>
      </c>
      <c r="E36" s="5" t="s">
        <v>238</v>
      </c>
      <c r="F36" s="4" t="s">
        <v>8</v>
      </c>
      <c r="G36" s="3" t="s">
        <v>239</v>
      </c>
      <c r="H36" s="3" t="s">
        <v>240</v>
      </c>
      <c r="K36" s="168">
        <v>37</v>
      </c>
      <c r="L36" s="18"/>
    </row>
    <row r="37" spans="1:12" ht="18" customHeight="1">
      <c r="A37" s="4">
        <v>38</v>
      </c>
      <c r="B37" s="6">
        <v>413038</v>
      </c>
      <c r="C37" s="5" t="s">
        <v>241</v>
      </c>
      <c r="D37" s="5" t="s">
        <v>198</v>
      </c>
      <c r="E37" s="5" t="s">
        <v>242</v>
      </c>
      <c r="F37" s="4" t="s">
        <v>8</v>
      </c>
      <c r="G37" s="3" t="s">
        <v>243</v>
      </c>
      <c r="H37" s="3" t="s">
        <v>198</v>
      </c>
      <c r="I37" s="166"/>
      <c r="K37" s="168">
        <v>38</v>
      </c>
      <c r="L37" s="166"/>
    </row>
    <row r="38" spans="1:12" ht="18" customHeight="1">
      <c r="A38" s="4">
        <v>39</v>
      </c>
      <c r="B38" s="6">
        <v>413039</v>
      </c>
      <c r="C38" s="7" t="s">
        <v>166</v>
      </c>
      <c r="D38" s="7" t="s">
        <v>108</v>
      </c>
      <c r="E38" s="7" t="s">
        <v>40</v>
      </c>
      <c r="F38" s="4" t="s">
        <v>8</v>
      </c>
      <c r="G38" s="8" t="s">
        <v>109</v>
      </c>
      <c r="H38" s="3" t="s">
        <v>108</v>
      </c>
      <c r="I38" s="166"/>
      <c r="K38" s="168">
        <v>39</v>
      </c>
      <c r="L38" s="166"/>
    </row>
    <row r="39" spans="1:12" ht="18" customHeight="1">
      <c r="A39" s="4">
        <v>40</v>
      </c>
      <c r="B39" s="6">
        <v>413040</v>
      </c>
      <c r="C39" s="7" t="s">
        <v>167</v>
      </c>
      <c r="D39" s="7" t="s">
        <v>110</v>
      </c>
      <c r="E39" s="7" t="s">
        <v>43</v>
      </c>
      <c r="F39" s="4" t="s">
        <v>8</v>
      </c>
      <c r="G39" s="8" t="s">
        <v>111</v>
      </c>
      <c r="H39" s="3" t="s">
        <v>110</v>
      </c>
      <c r="I39" s="163"/>
      <c r="J39" s="28"/>
      <c r="K39" s="168">
        <v>40</v>
      </c>
      <c r="L39" s="166"/>
    </row>
    <row r="40" spans="1:12" ht="18" customHeight="1">
      <c r="A40" s="4">
        <v>41</v>
      </c>
      <c r="B40" s="6">
        <v>413041</v>
      </c>
      <c r="C40" s="5" t="s">
        <v>244</v>
      </c>
      <c r="D40" s="5" t="s">
        <v>245</v>
      </c>
      <c r="E40" s="5" t="s">
        <v>246</v>
      </c>
      <c r="F40" s="4" t="s">
        <v>8</v>
      </c>
      <c r="G40" s="3" t="s">
        <v>247</v>
      </c>
      <c r="H40" s="5" t="s">
        <v>245</v>
      </c>
      <c r="I40" s="166"/>
      <c r="K40" s="168">
        <v>41</v>
      </c>
      <c r="L40" s="166"/>
    </row>
    <row r="41" spans="1:12" ht="18" customHeight="1">
      <c r="A41" s="4">
        <v>42</v>
      </c>
      <c r="B41" s="6">
        <v>413042</v>
      </c>
      <c r="C41" s="7" t="s">
        <v>168</v>
      </c>
      <c r="D41" s="7" t="s">
        <v>112</v>
      </c>
      <c r="E41" s="7" t="s">
        <v>41</v>
      </c>
      <c r="F41" s="4" t="s">
        <v>8</v>
      </c>
      <c r="G41" s="8" t="s">
        <v>113</v>
      </c>
      <c r="H41" s="3" t="s">
        <v>112</v>
      </c>
      <c r="I41" s="166"/>
      <c r="K41" s="168">
        <v>42</v>
      </c>
      <c r="L41" s="166"/>
    </row>
    <row r="42" spans="1:12" ht="18" customHeight="1">
      <c r="A42" s="4">
        <v>43</v>
      </c>
      <c r="B42" s="6">
        <v>413043</v>
      </c>
      <c r="C42" s="7" t="s">
        <v>114</v>
      </c>
      <c r="D42" s="7" t="s">
        <v>248</v>
      </c>
      <c r="E42" s="7" t="s">
        <v>42</v>
      </c>
      <c r="F42" s="4" t="s">
        <v>8</v>
      </c>
      <c r="G42" s="8" t="s">
        <v>115</v>
      </c>
      <c r="H42" s="3" t="s">
        <v>248</v>
      </c>
      <c r="I42" s="166"/>
      <c r="K42" s="168">
        <v>43</v>
      </c>
      <c r="L42" s="166"/>
    </row>
    <row r="43" spans="1:12" ht="18" customHeight="1">
      <c r="A43" s="4">
        <v>44</v>
      </c>
      <c r="B43" s="6">
        <v>413044</v>
      </c>
      <c r="C43" s="7" t="s">
        <v>169</v>
      </c>
      <c r="D43" s="7" t="s">
        <v>116</v>
      </c>
      <c r="E43" s="7" t="s">
        <v>47</v>
      </c>
      <c r="F43" s="4" t="s">
        <v>8</v>
      </c>
      <c r="G43" s="8" t="s">
        <v>117</v>
      </c>
      <c r="H43" s="3" t="s">
        <v>116</v>
      </c>
      <c r="I43" s="166"/>
      <c r="K43" s="168">
        <v>44</v>
      </c>
      <c r="L43" s="166"/>
    </row>
    <row r="44" spans="1:12" ht="18" customHeight="1">
      <c r="A44" s="4">
        <v>45</v>
      </c>
      <c r="B44" s="6">
        <v>413045</v>
      </c>
      <c r="C44" s="7" t="s">
        <v>170</v>
      </c>
      <c r="D44" s="7" t="s">
        <v>118</v>
      </c>
      <c r="E44" s="7" t="s">
        <v>39</v>
      </c>
      <c r="F44" s="4" t="s">
        <v>8</v>
      </c>
      <c r="G44" s="8" t="s">
        <v>119</v>
      </c>
      <c r="H44" s="3" t="s">
        <v>249</v>
      </c>
      <c r="I44" s="166"/>
      <c r="K44" s="168">
        <v>45</v>
      </c>
      <c r="L44" s="166"/>
    </row>
    <row r="45" spans="1:12" ht="18" customHeight="1">
      <c r="A45" s="4">
        <v>46</v>
      </c>
      <c r="B45" s="6">
        <v>413046</v>
      </c>
      <c r="C45" s="7" t="s">
        <v>171</v>
      </c>
      <c r="D45" s="7" t="s">
        <v>120</v>
      </c>
      <c r="E45" s="7" t="s">
        <v>45</v>
      </c>
      <c r="F45" s="4" t="s">
        <v>8</v>
      </c>
      <c r="G45" s="8" t="s">
        <v>121</v>
      </c>
      <c r="H45" s="3" t="s">
        <v>120</v>
      </c>
      <c r="I45" s="166"/>
      <c r="K45" s="168">
        <v>46</v>
      </c>
      <c r="L45" s="166"/>
    </row>
    <row r="46" spans="1:12" ht="18" customHeight="1">
      <c r="A46" s="4">
        <v>47</v>
      </c>
      <c r="B46" s="6">
        <v>413047</v>
      </c>
      <c r="C46" s="7" t="s">
        <v>172</v>
      </c>
      <c r="D46" s="7" t="s">
        <v>122</v>
      </c>
      <c r="E46" s="7" t="s">
        <v>44</v>
      </c>
      <c r="F46" s="4" t="s">
        <v>8</v>
      </c>
      <c r="G46" s="8" t="s">
        <v>123</v>
      </c>
      <c r="H46" s="3" t="s">
        <v>122</v>
      </c>
      <c r="I46" s="166"/>
      <c r="K46" s="168">
        <v>47</v>
      </c>
      <c r="L46" s="166"/>
    </row>
    <row r="47" spans="1:12" ht="18" customHeight="1">
      <c r="A47" s="4">
        <v>48</v>
      </c>
      <c r="B47" s="6">
        <v>413048</v>
      </c>
      <c r="C47" s="5" t="s">
        <v>250</v>
      </c>
      <c r="D47" s="5" t="s">
        <v>251</v>
      </c>
      <c r="E47" s="5" t="s">
        <v>252</v>
      </c>
      <c r="F47" s="4" t="s">
        <v>8</v>
      </c>
      <c r="G47" s="3" t="s">
        <v>253</v>
      </c>
      <c r="H47" s="3" t="s">
        <v>254</v>
      </c>
      <c r="I47" s="166"/>
      <c r="K47" s="168">
        <v>48</v>
      </c>
      <c r="L47" s="166"/>
    </row>
    <row r="48" spans="1:12" ht="18" customHeight="1">
      <c r="A48" s="4">
        <v>49</v>
      </c>
      <c r="B48" s="6">
        <v>413049</v>
      </c>
      <c r="C48" s="7" t="s">
        <v>301</v>
      </c>
      <c r="D48" s="8" t="s">
        <v>303</v>
      </c>
      <c r="E48" s="7" t="s">
        <v>300</v>
      </c>
      <c r="F48" s="4" t="s">
        <v>8</v>
      </c>
      <c r="G48" s="4" t="s">
        <v>302</v>
      </c>
      <c r="H48" s="8" t="s">
        <v>303</v>
      </c>
      <c r="I48" s="166"/>
      <c r="K48" s="168">
        <v>49</v>
      </c>
      <c r="L48" s="166"/>
    </row>
    <row r="49" spans="1:12" ht="18" customHeight="1">
      <c r="A49" s="4">
        <v>50</v>
      </c>
      <c r="B49" s="6">
        <v>413050</v>
      </c>
      <c r="C49" s="5" t="s">
        <v>309</v>
      </c>
      <c r="D49" s="3" t="s">
        <v>306</v>
      </c>
      <c r="E49" s="5" t="s">
        <v>305</v>
      </c>
      <c r="F49" s="4" t="s">
        <v>8</v>
      </c>
      <c r="G49" s="4" t="s">
        <v>308</v>
      </c>
      <c r="H49" s="3" t="s">
        <v>307</v>
      </c>
      <c r="K49" s="168">
        <v>50</v>
      </c>
      <c r="L49" s="18"/>
    </row>
    <row r="50" spans="1:11" ht="18" customHeight="1">
      <c r="A50" s="4">
        <v>51</v>
      </c>
      <c r="D50" s="5" t="s">
        <v>255</v>
      </c>
      <c r="E50" s="7"/>
      <c r="F50" s="7"/>
      <c r="G50" s="5"/>
      <c r="H50" s="7" t="s">
        <v>50</v>
      </c>
      <c r="I50" s="166"/>
      <c r="K50" s="168">
        <v>51</v>
      </c>
    </row>
    <row r="51" spans="1:9" ht="18" customHeight="1">
      <c r="A51" s="4"/>
      <c r="I51" s="166"/>
    </row>
    <row r="52" spans="1:9" ht="18" customHeight="1">
      <c r="A52" s="4"/>
      <c r="B52" s="6"/>
      <c r="C52" s="7"/>
      <c r="I52" s="165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</sheetData>
  <sheetProtection/>
  <mergeCells count="9">
    <mergeCell ref="P23:R23"/>
    <mergeCell ref="P17:Q17"/>
    <mergeCell ref="P9:Q9"/>
    <mergeCell ref="O20:P20"/>
    <mergeCell ref="V3:W3"/>
    <mergeCell ref="V4:W4"/>
    <mergeCell ref="V6:W6"/>
    <mergeCell ref="P3:R3"/>
    <mergeCell ref="Q5:R5"/>
  </mergeCells>
  <printOptions headings="1" horizontalCentered="1"/>
  <pageMargins left="0.5118110236220472" right="0.5118110236220472" top="0.5118110236220472" bottom="0.5118110236220472" header="0.5118110236220472" footer="0.5118110236220472"/>
  <pageSetup horizontalDpi="400" verticalDpi="400" orientation="landscape" paperSize="12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ファイルの保存</dc:title>
  <dc:subject/>
  <dc:creator>畦山  信行</dc:creator>
  <cp:keywords/>
  <dc:description/>
  <cp:lastModifiedBy>石井　正英(佐賀農業高等学校)</cp:lastModifiedBy>
  <cp:lastPrinted>2019-08-17T03:06:01Z</cp:lastPrinted>
  <dcterms:created xsi:type="dcterms:W3CDTF">1999-06-06T11:12:20Z</dcterms:created>
  <dcterms:modified xsi:type="dcterms:W3CDTF">2019-08-17T03:08:16Z</dcterms:modified>
  <cp:category/>
  <cp:version/>
  <cp:contentType/>
  <cp:contentStatus/>
</cp:coreProperties>
</file>